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4240" windowHeight="13740" tabRatio="215"/>
  </bookViews>
  <sheets>
    <sheet name="ОД финиш" sheetId="3" r:id="rId1"/>
  </sheets>
  <definedNames>
    <definedName name="_xlnm.Print_Titles" localSheetId="0">'ОД финиш'!$A:$B</definedName>
    <definedName name="_xlnm.Print_Area" localSheetId="0">'ОД финиш'!$A$1:$CS$28</definedName>
  </definedNames>
  <calcPr calcId="144525" calcOnSave="0"/>
</workbook>
</file>

<file path=xl/calcChain.xml><?xml version="1.0" encoding="utf-8"?>
<calcChain xmlns="http://schemas.openxmlformats.org/spreadsheetml/2006/main">
  <c r="AU12" i="3" l="1"/>
  <c r="K12" i="3"/>
  <c r="BW6" i="3" l="1"/>
  <c r="BM5" i="3"/>
  <c r="BM6" i="3"/>
  <c r="BM7" i="3"/>
  <c r="BM8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1" i="3"/>
  <c r="BM22" i="3"/>
  <c r="BG5" i="3"/>
  <c r="AU6" i="3"/>
  <c r="AU7" i="3"/>
  <c r="AU8" i="3"/>
  <c r="AU9" i="3"/>
  <c r="AU10" i="3"/>
  <c r="AU11" i="3"/>
  <c r="AU13" i="3"/>
  <c r="AU14" i="3"/>
  <c r="AU15" i="3"/>
  <c r="AU16" i="3"/>
  <c r="AU17" i="3"/>
  <c r="AU18" i="3"/>
  <c r="AU19" i="3"/>
  <c r="AU20" i="3"/>
  <c r="AU21" i="3"/>
  <c r="AU22" i="3"/>
  <c r="AU5" i="3"/>
  <c r="CQ6" i="3"/>
  <c r="CQ7" i="3"/>
  <c r="CQ8" i="3"/>
  <c r="CQ9" i="3"/>
  <c r="CR9" i="3"/>
  <c r="CQ10" i="3"/>
  <c r="CQ11" i="3"/>
  <c r="CQ12" i="3"/>
  <c r="CQ13" i="3"/>
  <c r="CQ14" i="3"/>
  <c r="CQ15" i="3"/>
  <c r="CQ16" i="3"/>
  <c r="CQ17" i="3"/>
  <c r="CQ18" i="3"/>
  <c r="CR18" i="3"/>
  <c r="CQ19" i="3"/>
  <c r="CR19" i="3"/>
  <c r="CQ20" i="3"/>
  <c r="CQ21" i="3"/>
  <c r="CQ22" i="3"/>
  <c r="CQ5" i="3"/>
  <c r="BP5" i="3" l="1"/>
  <c r="BP9" i="3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G6" i="3"/>
  <c r="BG7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A6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5" i="3"/>
  <c r="AI6" i="3"/>
  <c r="AI7" i="3"/>
  <c r="AI8" i="3"/>
  <c r="AI9" i="3"/>
  <c r="AI10" i="3"/>
  <c r="AI11" i="3"/>
  <c r="AK11" i="3" s="1"/>
  <c r="AI12" i="3"/>
  <c r="AI13" i="3"/>
  <c r="AI14" i="3"/>
  <c r="AK14" i="3" s="1"/>
  <c r="AL14" i="3" s="1"/>
  <c r="AI15" i="3"/>
  <c r="AI16" i="3"/>
  <c r="AI17" i="3"/>
  <c r="AI18" i="3"/>
  <c r="AI19" i="3"/>
  <c r="AI20" i="3"/>
  <c r="AK20" i="3" s="1"/>
  <c r="AL20" i="3" s="1"/>
  <c r="AI21" i="3"/>
  <c r="AI22" i="3"/>
  <c r="AI5" i="3"/>
  <c r="AF6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5" i="3"/>
  <c r="T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5" i="3"/>
  <c r="H9" i="3"/>
  <c r="H18" i="3"/>
  <c r="H19" i="3"/>
  <c r="E5" i="3"/>
  <c r="G5" i="3" s="1"/>
  <c r="CR5" i="3" s="1"/>
  <c r="CS5" i="3" s="1"/>
  <c r="CM6" i="3"/>
  <c r="CM7" i="3"/>
  <c r="CM8" i="3"/>
  <c r="CM9" i="3"/>
  <c r="CM10" i="3"/>
  <c r="CM11" i="3"/>
  <c r="CM12" i="3"/>
  <c r="CM13" i="3"/>
  <c r="CM14" i="3"/>
  <c r="CM15" i="3"/>
  <c r="CM16" i="3"/>
  <c r="CM17" i="3"/>
  <c r="CM18" i="3"/>
  <c r="CM19" i="3"/>
  <c r="CM20" i="3"/>
  <c r="CM21" i="3"/>
  <c r="CM22" i="3"/>
  <c r="CM5" i="3"/>
  <c r="BX19" i="3"/>
  <c r="CF22" i="3"/>
  <c r="CF21" i="3"/>
  <c r="CF20" i="3"/>
  <c r="CF19" i="3"/>
  <c r="CF18" i="3"/>
  <c r="CF17" i="3"/>
  <c r="CF16" i="3"/>
  <c r="CF15" i="3"/>
  <c r="CF14" i="3"/>
  <c r="CF13" i="3"/>
  <c r="CF12" i="3"/>
  <c r="CF11" i="3"/>
  <c r="CF10" i="3"/>
  <c r="CF9" i="3"/>
  <c r="CF8" i="3"/>
  <c r="CF7" i="3"/>
  <c r="CF6" i="3"/>
  <c r="BX5" i="3"/>
  <c r="BX6" i="3"/>
  <c r="BX7" i="3"/>
  <c r="BX8" i="3"/>
  <c r="BX9" i="3"/>
  <c r="BX10" i="3"/>
  <c r="BX11" i="3"/>
  <c r="BX12" i="3"/>
  <c r="BX13" i="3"/>
  <c r="BX14" i="3"/>
  <c r="BX15" i="3"/>
  <c r="BX16" i="3"/>
  <c r="BX17" i="3"/>
  <c r="BX18" i="3"/>
  <c r="BX20" i="3"/>
  <c r="BX21" i="3"/>
  <c r="BX22" i="3"/>
  <c r="E6" i="3"/>
  <c r="G6" i="3" s="1"/>
  <c r="CR6" i="3" s="1"/>
  <c r="CS6" i="3" s="1"/>
  <c r="E7" i="3"/>
  <c r="G7" i="3" s="1"/>
  <c r="CR7" i="3" s="1"/>
  <c r="CS7" i="3" s="1"/>
  <c r="E8" i="3"/>
  <c r="G8" i="3" s="1"/>
  <c r="CR8" i="3" s="1"/>
  <c r="CS8" i="3" s="1"/>
  <c r="E9" i="3"/>
  <c r="E10" i="3"/>
  <c r="G10" i="3" s="1"/>
  <c r="CR10" i="3" s="1"/>
  <c r="CS10" i="3" s="1"/>
  <c r="E11" i="3"/>
  <c r="G11" i="3" s="1"/>
  <c r="H11" i="3" s="1"/>
  <c r="CR12" i="3"/>
  <c r="CS12" i="3" s="1"/>
  <c r="E13" i="3"/>
  <c r="G13" i="3" s="1"/>
  <c r="CR13" i="3" s="1"/>
  <c r="CS13" i="3" s="1"/>
  <c r="E14" i="3"/>
  <c r="G14" i="3" s="1"/>
  <c r="E15" i="3"/>
  <c r="E16" i="3"/>
  <c r="G16" i="3" s="1"/>
  <c r="CR16" i="3" s="1"/>
  <c r="CS16" i="3" s="1"/>
  <c r="E17" i="3"/>
  <c r="G17" i="3" s="1"/>
  <c r="CR17" i="3" s="1"/>
  <c r="CS17" i="3" s="1"/>
  <c r="E18" i="3"/>
  <c r="E19" i="3"/>
  <c r="E20" i="3"/>
  <c r="G20" i="3" s="1"/>
  <c r="E21" i="3"/>
  <c r="G21" i="3" s="1"/>
  <c r="CR21" i="3" s="1"/>
  <c r="CS21" i="3" s="1"/>
  <c r="E22" i="3"/>
  <c r="G22" i="3" s="1"/>
  <c r="CR22" i="3" s="1"/>
  <c r="CS22" i="3" s="1"/>
  <c r="K21" i="3"/>
  <c r="K6" i="3"/>
  <c r="K7" i="3"/>
  <c r="K8" i="3"/>
  <c r="K9" i="3"/>
  <c r="K10" i="3"/>
  <c r="K11" i="3"/>
  <c r="K13" i="3"/>
  <c r="K14" i="3"/>
  <c r="K15" i="3"/>
  <c r="K16" i="3"/>
  <c r="K17" i="3"/>
  <c r="K18" i="3"/>
  <c r="K19" i="3"/>
  <c r="K20" i="3"/>
  <c r="K22" i="3"/>
  <c r="K5" i="3"/>
  <c r="CP22" i="3"/>
  <c r="CJ22" i="3"/>
  <c r="CB22" i="3"/>
  <c r="BT22" i="3"/>
  <c r="BJ22" i="3"/>
  <c r="BD22" i="3"/>
  <c r="AX22" i="3"/>
  <c r="AR22" i="3"/>
  <c r="AL22" i="3"/>
  <c r="AF22" i="3"/>
  <c r="Z22" i="3"/>
  <c r="T22" i="3"/>
  <c r="N22" i="3"/>
  <c r="CP21" i="3"/>
  <c r="CJ21" i="3"/>
  <c r="CB21" i="3"/>
  <c r="BT21" i="3"/>
  <c r="BJ21" i="3"/>
  <c r="BD21" i="3"/>
  <c r="AX21" i="3"/>
  <c r="AR21" i="3"/>
  <c r="AL21" i="3"/>
  <c r="AF21" i="3"/>
  <c r="Z21" i="3"/>
  <c r="T21" i="3"/>
  <c r="N21" i="3"/>
  <c r="CP20" i="3"/>
  <c r="CJ20" i="3"/>
  <c r="CB20" i="3"/>
  <c r="BT20" i="3"/>
  <c r="BJ20" i="3"/>
  <c r="BD20" i="3"/>
  <c r="AX20" i="3"/>
  <c r="AR20" i="3"/>
  <c r="AF20" i="3"/>
  <c r="Z20" i="3"/>
  <c r="T20" i="3"/>
  <c r="N20" i="3"/>
  <c r="CP19" i="3"/>
  <c r="CJ19" i="3"/>
  <c r="CB19" i="3"/>
  <c r="BT19" i="3"/>
  <c r="BJ19" i="3"/>
  <c r="BD19" i="3"/>
  <c r="AX19" i="3"/>
  <c r="AR19" i="3"/>
  <c r="AL19" i="3"/>
  <c r="AF19" i="3"/>
  <c r="Z19" i="3"/>
  <c r="T19" i="3"/>
  <c r="N19" i="3"/>
  <c r="CS18" i="3"/>
  <c r="CP18" i="3"/>
  <c r="CJ18" i="3"/>
  <c r="CB18" i="3"/>
  <c r="BT18" i="3"/>
  <c r="BJ18" i="3"/>
  <c r="BD18" i="3"/>
  <c r="AX18" i="3"/>
  <c r="AR18" i="3"/>
  <c r="AL18" i="3"/>
  <c r="AF18" i="3"/>
  <c r="Z18" i="3"/>
  <c r="T18" i="3"/>
  <c r="N18" i="3"/>
  <c r="CP17" i="3"/>
  <c r="CJ17" i="3"/>
  <c r="CB17" i="3"/>
  <c r="BT17" i="3"/>
  <c r="BJ17" i="3"/>
  <c r="BD17" i="3"/>
  <c r="AX17" i="3"/>
  <c r="AR17" i="3"/>
  <c r="AL17" i="3"/>
  <c r="AF17" i="3"/>
  <c r="Z17" i="3"/>
  <c r="T17" i="3"/>
  <c r="N17" i="3"/>
  <c r="CP16" i="3"/>
  <c r="CJ16" i="3"/>
  <c r="CB16" i="3"/>
  <c r="BT16" i="3"/>
  <c r="BJ16" i="3"/>
  <c r="BD16" i="3"/>
  <c r="AX16" i="3"/>
  <c r="AR16" i="3"/>
  <c r="AL16" i="3"/>
  <c r="AF16" i="3"/>
  <c r="Z16" i="3"/>
  <c r="T16" i="3"/>
  <c r="N16" i="3"/>
  <c r="CP15" i="3"/>
  <c r="CJ15" i="3"/>
  <c r="CB15" i="3"/>
  <c r="BT15" i="3"/>
  <c r="BJ15" i="3"/>
  <c r="BD15" i="3"/>
  <c r="AX15" i="3"/>
  <c r="AR15" i="3"/>
  <c r="AK15" i="3"/>
  <c r="AL15" i="3" s="1"/>
  <c r="AF15" i="3"/>
  <c r="Z15" i="3"/>
  <c r="T15" i="3"/>
  <c r="N15" i="3"/>
  <c r="CP14" i="3"/>
  <c r="CJ14" i="3"/>
  <c r="CB14" i="3"/>
  <c r="BT14" i="3"/>
  <c r="BJ14" i="3"/>
  <c r="BD14" i="3"/>
  <c r="AX14" i="3"/>
  <c r="AR14" i="3"/>
  <c r="AF14" i="3"/>
  <c r="Z14" i="3"/>
  <c r="T14" i="3"/>
  <c r="N14" i="3"/>
  <c r="CP13" i="3"/>
  <c r="CJ13" i="3"/>
  <c r="CB13" i="3"/>
  <c r="BT13" i="3"/>
  <c r="BJ13" i="3"/>
  <c r="BD13" i="3"/>
  <c r="AX13" i="3"/>
  <c r="AR13" i="3"/>
  <c r="AL13" i="3"/>
  <c r="AF13" i="3"/>
  <c r="Z13" i="3"/>
  <c r="T13" i="3"/>
  <c r="N13" i="3"/>
  <c r="CP12" i="3"/>
  <c r="CJ12" i="3"/>
  <c r="CB12" i="3"/>
  <c r="BT12" i="3"/>
  <c r="BJ12" i="3"/>
  <c r="BD12" i="3"/>
  <c r="AX12" i="3"/>
  <c r="AR12" i="3"/>
  <c r="AL12" i="3"/>
  <c r="AF12" i="3"/>
  <c r="Z12" i="3"/>
  <c r="T12" i="3"/>
  <c r="N12" i="3"/>
  <c r="CP11" i="3"/>
  <c r="CJ11" i="3"/>
  <c r="CB11" i="3"/>
  <c r="BT11" i="3"/>
  <c r="BJ11" i="3"/>
  <c r="BD11" i="3"/>
  <c r="AX11" i="3"/>
  <c r="AR11" i="3"/>
  <c r="AF11" i="3"/>
  <c r="Z11" i="3"/>
  <c r="T11" i="3"/>
  <c r="N11" i="3"/>
  <c r="CP10" i="3"/>
  <c r="CJ10" i="3"/>
  <c r="CB10" i="3"/>
  <c r="BT10" i="3"/>
  <c r="BJ10" i="3"/>
  <c r="BD10" i="3"/>
  <c r="AX10" i="3"/>
  <c r="AR10" i="3"/>
  <c r="AL10" i="3"/>
  <c r="AF10" i="3"/>
  <c r="Z10" i="3"/>
  <c r="T10" i="3"/>
  <c r="N10" i="3"/>
  <c r="CP9" i="3"/>
  <c r="CJ9" i="3"/>
  <c r="CB9" i="3"/>
  <c r="BT9" i="3"/>
  <c r="BJ9" i="3"/>
  <c r="BD9" i="3"/>
  <c r="AX9" i="3"/>
  <c r="AR9" i="3"/>
  <c r="AL9" i="3"/>
  <c r="AF9" i="3"/>
  <c r="Z9" i="3"/>
  <c r="T9" i="3"/>
  <c r="N9" i="3"/>
  <c r="CP8" i="3"/>
  <c r="CJ8" i="3"/>
  <c r="CB8" i="3"/>
  <c r="BT8" i="3"/>
  <c r="BP8" i="3"/>
  <c r="BJ8" i="3"/>
  <c r="BD8" i="3"/>
  <c r="AX8" i="3"/>
  <c r="AR8" i="3"/>
  <c r="AF8" i="3"/>
  <c r="Z8" i="3"/>
  <c r="T8" i="3"/>
  <c r="N8" i="3"/>
  <c r="CP7" i="3"/>
  <c r="CJ7" i="3"/>
  <c r="CB7" i="3"/>
  <c r="BT7" i="3"/>
  <c r="BP7" i="3"/>
  <c r="BJ7" i="3"/>
  <c r="BD7" i="3"/>
  <c r="AX7" i="3"/>
  <c r="AR7" i="3"/>
  <c r="AL7" i="3"/>
  <c r="AF7" i="3"/>
  <c r="Z7" i="3"/>
  <c r="T7" i="3"/>
  <c r="N7" i="3"/>
  <c r="CP6" i="3"/>
  <c r="CJ6" i="3"/>
  <c r="CB6" i="3"/>
  <c r="BT6" i="3"/>
  <c r="BP6" i="3"/>
  <c r="BJ6" i="3"/>
  <c r="BD6" i="3"/>
  <c r="AX6" i="3"/>
  <c r="AR6" i="3"/>
  <c r="AL6" i="3"/>
  <c r="Z6" i="3"/>
  <c r="T6" i="3"/>
  <c r="N6" i="3"/>
  <c r="CP5" i="3"/>
  <c r="CJ5" i="3"/>
  <c r="CB5" i="3"/>
  <c r="BT5" i="3"/>
  <c r="BJ5" i="3"/>
  <c r="BD5" i="3"/>
  <c r="AX5" i="3"/>
  <c r="AR5" i="3"/>
  <c r="AL5" i="3"/>
  <c r="AF5" i="3"/>
  <c r="Z5" i="3"/>
  <c r="N5" i="3"/>
  <c r="CS9" i="3"/>
  <c r="CS19" i="3"/>
  <c r="AL8" i="3"/>
  <c r="CR20" i="3" l="1"/>
  <c r="CS20" i="3" s="1"/>
  <c r="CR11" i="3"/>
  <c r="CS11" i="3" s="1"/>
  <c r="AL11" i="3"/>
  <c r="H16" i="3"/>
  <c r="H8" i="3"/>
  <c r="H21" i="3"/>
  <c r="H13" i="3"/>
  <c r="CR14" i="3"/>
  <c r="CS14" i="3" s="1"/>
  <c r="H22" i="3"/>
  <c r="H14" i="3"/>
  <c r="H10" i="3"/>
  <c r="H6" i="3"/>
  <c r="H20" i="3"/>
  <c r="H12" i="3"/>
  <c r="H17" i="3"/>
  <c r="CR15" i="3"/>
  <c r="CS15" i="3" s="1"/>
  <c r="H5" i="3"/>
  <c r="H15" i="3"/>
  <c r="H7" i="3"/>
</calcChain>
</file>

<file path=xl/sharedStrings.xml><?xml version="1.0" encoding="utf-8"?>
<sst xmlns="http://schemas.openxmlformats.org/spreadsheetml/2006/main" count="210" uniqueCount="116">
  <si>
    <t>Регион/ индикатор/  плановые баллы/  коэффициенты</t>
  </si>
  <si>
    <t xml:space="preserve">Доля медицинских работников (МР), имеющих  квалификационную категорию </t>
  </si>
  <si>
    <t>Показатель послеоперационных осложнений</t>
  </si>
  <si>
    <t>Показатель ВБИ</t>
  </si>
  <si>
    <t>Послеоперационная летальность</t>
  </si>
  <si>
    <t xml:space="preserve">Летальность в стационаре </t>
  </si>
  <si>
    <t>Летальность при плановой госпитализации</t>
  </si>
  <si>
    <t>Структура исходов лечения выписанных больных в СЗТ</t>
  </si>
  <si>
    <t>Отсутствие обоснованных жалоб</t>
  </si>
  <si>
    <t>Доля принятых мер по результатам обращений в службу поддержки пациента и внутреннего контроля</t>
  </si>
  <si>
    <t>Наличие аккредитации медицинской организации</t>
  </si>
  <si>
    <t>Наличие административных взысканий по результатам внешней экспертизы</t>
  </si>
  <si>
    <t>ИТОГО</t>
  </si>
  <si>
    <t>Числ.</t>
  </si>
  <si>
    <t>Знам.</t>
  </si>
  <si>
    <t>числ*100/знам</t>
  </si>
  <si>
    <t>ПБ</t>
  </si>
  <si>
    <t>ФБ</t>
  </si>
  <si>
    <t>КС</t>
  </si>
  <si>
    <t>ФП</t>
  </si>
  <si>
    <t>КР</t>
  </si>
  <si>
    <t>Регион</t>
  </si>
  <si>
    <t>Наименование МО</t>
  </si>
  <si>
    <t>Число МР, имеющих квалификационную категорию * 100</t>
  </si>
  <si>
    <t xml:space="preserve">число всех МР </t>
  </si>
  <si>
    <t>Число послеоперационных осложнений * 100</t>
  </si>
  <si>
    <t>общее число прооперированных больных</t>
  </si>
  <si>
    <t>до 3%-30</t>
  </si>
  <si>
    <t>Число случаев ВБИ*100</t>
  </si>
  <si>
    <t>число выбывших пациентов</t>
  </si>
  <si>
    <t>до 3%-20; выше 3%-0</t>
  </si>
  <si>
    <t>Количество умерших после оперативных вмешательств* 100</t>
  </si>
  <si>
    <t xml:space="preserve">общее число прооперированных больных </t>
  </si>
  <si>
    <t>до 1%-30</t>
  </si>
  <si>
    <t>Количество умерших * 100</t>
  </si>
  <si>
    <t xml:space="preserve">количество выбывших больных </t>
  </si>
  <si>
    <t>до 2%-20</t>
  </si>
  <si>
    <t>Число умерших больных, поступивших в плановом порядке * 100</t>
  </si>
  <si>
    <t>общее число плановых больных</t>
  </si>
  <si>
    <t>до 1%-40</t>
  </si>
  <si>
    <t>Число выбывших с исходами лечения выздоровление и улучшение*100</t>
  </si>
  <si>
    <t>число всего выбывших</t>
  </si>
  <si>
    <t>90% и более-30</t>
  </si>
  <si>
    <t>0-30; до 3-20, 3-5 -10; от 5 - 0</t>
  </si>
  <si>
    <t>Межд.-40; высшая-30; 1-20; 2-10; без катег.-20</t>
  </si>
  <si>
    <t>Отсутс.-20</t>
  </si>
  <si>
    <t xml:space="preserve">Акмолинская </t>
  </si>
  <si>
    <t xml:space="preserve">Актюбинская </t>
  </si>
  <si>
    <t xml:space="preserve">Алматинская </t>
  </si>
  <si>
    <t xml:space="preserve">Атырауская </t>
  </si>
  <si>
    <t>ВКО</t>
  </si>
  <si>
    <t xml:space="preserve">Жамбылская </t>
  </si>
  <si>
    <t>ЗКО</t>
  </si>
  <si>
    <t xml:space="preserve">Карагандинская </t>
  </si>
  <si>
    <t xml:space="preserve">Костанайская </t>
  </si>
  <si>
    <t xml:space="preserve">Кызылординская </t>
  </si>
  <si>
    <t xml:space="preserve">Мангистауская </t>
  </si>
  <si>
    <t xml:space="preserve">Павлодарская </t>
  </si>
  <si>
    <t>СКО</t>
  </si>
  <si>
    <t>ЮКО</t>
  </si>
  <si>
    <t>г.Алматы</t>
  </si>
  <si>
    <t>г.Астана</t>
  </si>
  <si>
    <t>Примечание:</t>
  </si>
  <si>
    <t>ЦП - целевой показатель</t>
  </si>
  <si>
    <t>ФП - фактический показатель</t>
  </si>
  <si>
    <t>ПБ - пороговый балл</t>
  </si>
  <si>
    <t>ФБ - фактический балл</t>
  </si>
  <si>
    <t>КС - коэффициент соответствия</t>
  </si>
  <si>
    <t>КР - коэффициент результативности</t>
  </si>
  <si>
    <t xml:space="preserve">Индикаторы оценки качества оказываемой медицинской помощи
для онкологических диспансеров
</t>
  </si>
  <si>
    <t>70% и выше -30</t>
  </si>
  <si>
    <t>Охват специализированным противоопухолевым лечением больных с впервые выявленным ЗНО</t>
  </si>
  <si>
    <t>Число больных с впервые выявленным ЗНО, получающие специализированное лечение * 100</t>
  </si>
  <si>
    <t>число больных с впервые выявленными ЗНО</t>
  </si>
  <si>
    <t xml:space="preserve">90% и выше - 30,  80-90% - 20, 70-80% - 10, ниже 70% - 0 </t>
  </si>
  <si>
    <t>Увеличение удельного веса больных злокачественными новообразованиями, живущих 5 лет и более</t>
  </si>
  <si>
    <t>Число больных ЗНО, живущих 5 лет и более (Текущий показатель-показатель прошлого года) * 100</t>
  </si>
  <si>
    <t>показатель прошлого года</t>
  </si>
  <si>
    <t>Снижение показателя одногодичной летальности онкобольных</t>
  </si>
  <si>
    <t>снижение на 1% и более -30</t>
  </si>
  <si>
    <t>Число больных ЗНО среди лиц 65 лет и старше (Текущий показатель-показатель прошлого года) * 100</t>
  </si>
  <si>
    <t>Достижение соотношения 1:1,3-1,5 - 30 баллов, 1:1,2-1,3 - 20 баллов, 1:1,1-1,2 - 10 баллов, 1:1 и ниже - 0 баллов</t>
  </si>
  <si>
    <t>Увеличение количества лиц с выявленным ЗНО среди лиц 65 лет и старше</t>
  </si>
  <si>
    <t>ГККП "Областной онкологический диспансер г.Талдыкорган"</t>
  </si>
  <si>
    <t>ГКП на ПХВ "Алматинский региональный онкологический диспансер"</t>
  </si>
  <si>
    <t xml:space="preserve">КГП на ПХВ "Атырауский областной онкологический диспансер Управления здравоохранения Атырауской области" </t>
  </si>
  <si>
    <t>КГКП "Жамбылский областной онкологический диспансер управления здравоохранения акимата Жамбылской области"</t>
  </si>
  <si>
    <t>КГКП "Областной онкологический диспансер" акимата Карагандинской области</t>
  </si>
  <si>
    <t>КГП "Костанайский областной онкологический диспансер" Управления здравоохранения акимата Костанайской области</t>
  </si>
  <si>
    <t>ГКП на ПХВ "Областной онкологический диспансер" Управления здравоохранения Мангистауской области</t>
  </si>
  <si>
    <t>КГП на ПХВ "Павлодарский областной онкологический диспансер" Управления здравоохранения Павлодарской области</t>
  </si>
  <si>
    <t>КГП на ПХВ "Областной онкологический диспансер" акимата СКО</t>
  </si>
  <si>
    <t>ГККП "Областной онкологический диспансер" акимата Южно-Казахстанской области</t>
  </si>
  <si>
    <t>ГКП на ПХВ "Алматинский онкологический центр"</t>
  </si>
  <si>
    <t>ГКП на ПХВ «Онкологический центр» акимата города Астаны</t>
  </si>
  <si>
    <t>КГКП "Региональный онкологический диспансер города Семей" управления здравоохранения ВКО</t>
  </si>
  <si>
    <t>ГККП "Кызылординский областной онкологический центр" управления здравоохранения КЗО</t>
  </si>
  <si>
    <t>КГП на ПХВ "Восточно-Казахстанский областной онкологический диспансер" управления здравоохранения ВКО</t>
  </si>
  <si>
    <t>2014г</t>
  </si>
  <si>
    <t>2015г</t>
  </si>
  <si>
    <t>Аккредитация на 3 года (2015г)</t>
  </si>
  <si>
    <t>Свидетельство об аккредитации от 25.11.2015г. № KZ26VEG00005050 (сроком на 3 года)</t>
  </si>
  <si>
    <t>РГП на ПХВ "Западно-Казахстанский государственный медицинский университет имени Марата Оспанова" с наблюдательным советом МЗСР РК</t>
  </si>
  <si>
    <t>ГКП на ПХВ "Областной онкологический диспансер" управления здравоохранения акимата Западно-Казахстанской области</t>
  </si>
  <si>
    <t>Число больных ЗНО с 4 ст. взятых на учет</t>
  </si>
  <si>
    <t>увеличение на 5% и более -30</t>
  </si>
  <si>
    <t>увеличение на 0,2% и более - 30</t>
  </si>
  <si>
    <t>Соотношение  умерших от ЗНО к больным ЗНО с 4 ст. взятых на учет к числу</t>
  </si>
  <si>
    <t>Число умерших от ЗНО</t>
  </si>
  <si>
    <t>ГКП на ПХВ "Акмолинский областной онкологический диспансер"</t>
  </si>
  <si>
    <t>Уровень удовлетворенности населения качеством МП по данным соцопроса</t>
  </si>
  <si>
    <t>выше 40%-20</t>
  </si>
  <si>
    <t>знам/числ</t>
  </si>
  <si>
    <t>+</t>
  </si>
  <si>
    <t>2010 г</t>
  </si>
  <si>
    <t>Одногодичная летальность онкобольных в текущем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</si>
</sst>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77">
    <xf numFmtId="0" fontId="0" fillId="0" borderId="0" xfId="0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9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0" xfId="0" applyFont="1" applyFill="1" applyBorder="1"/>
    <xf numFmtId="0" fontId="7" fillId="0" borderId="0" xfId="0" applyFont="1" applyFill="1" applyBorder="1"/>
    <xf numFmtId="0" fontId="0" fillId="0" borderId="0" xfId="0" applyFont="1" applyFill="1"/>
    <xf numFmtId="1" fontId="7" fillId="0" borderId="0" xfId="0" applyNumberFormat="1" applyFont="1" applyFill="1"/>
    <xf numFmtId="2" fontId="7" fillId="0" borderId="0" xfId="0" applyNumberFormat="1" applyFont="1" applyFill="1" applyBorder="1"/>
    <xf numFmtId="165" fontId="7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 wrapText="1"/>
    </xf>
    <xf numFmtId="3" fontId="12" fillId="0" borderId="12" xfId="13" applyNumberFormat="1" applyFont="1" applyFill="1" applyBorder="1" applyAlignment="1" applyProtection="1">
      <alignment horizontal="center" vertical="center" wrapText="1" readingOrder="1"/>
    </xf>
    <xf numFmtId="166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5" fillId="0" borderId="12" xfId="15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12" fillId="0" borderId="12" xfId="7" applyNumberFormat="1" applyFont="1" applyFill="1" applyBorder="1" applyAlignment="1" applyProtection="1">
      <alignment horizontal="center" vertical="center" wrapText="1" readingOrder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12" fillId="0" borderId="12" xfId="8" applyNumberFormat="1" applyFont="1" applyFill="1" applyBorder="1" applyAlignment="1" applyProtection="1">
      <alignment horizontal="center" vertical="center" wrapText="1" readingOrder="1"/>
    </xf>
    <xf numFmtId="0" fontId="6" fillId="0" borderId="11" xfId="0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3" fontId="12" fillId="0" borderId="12" xfId="9" applyNumberFormat="1" applyFont="1" applyFill="1" applyBorder="1" applyAlignment="1" applyProtection="1">
      <alignment horizontal="center" vertical="center" wrapText="1" readingOrder="1"/>
    </xf>
    <xf numFmtId="3" fontId="12" fillId="0" borderId="12" xfId="11" applyNumberFormat="1" applyFont="1" applyFill="1" applyBorder="1" applyAlignment="1" applyProtection="1">
      <alignment horizontal="center" vertical="center" wrapText="1" readingOrder="1"/>
    </xf>
    <xf numFmtId="3" fontId="12" fillId="0" borderId="12" xfId="12" applyNumberFormat="1" applyFont="1" applyFill="1" applyBorder="1" applyAlignment="1" applyProtection="1">
      <alignment horizontal="center" vertical="center" wrapText="1" readingOrder="1"/>
    </xf>
    <xf numFmtId="1" fontId="6" fillId="0" borderId="4" xfId="0" applyNumberFormat="1" applyFont="1" applyFill="1" applyBorder="1" applyAlignment="1">
      <alignment horizontal="center" vertical="center"/>
    </xf>
    <xf numFmtId="3" fontId="12" fillId="0" borderId="12" xfId="2" applyNumberFormat="1" applyFont="1" applyFill="1" applyBorder="1" applyAlignment="1" applyProtection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/>
    </xf>
    <xf numFmtId="3" fontId="12" fillId="0" borderId="12" xfId="3" applyNumberFormat="1" applyFont="1" applyFill="1" applyBorder="1" applyAlignment="1" applyProtection="1">
      <alignment horizontal="center" vertical="center" wrapText="1" readingOrder="1"/>
    </xf>
    <xf numFmtId="3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2" fillId="0" borderId="12" xfId="4" applyNumberFormat="1" applyFont="1" applyFill="1" applyBorder="1" applyAlignment="1" applyProtection="1">
      <alignment horizontal="center" vertical="center" wrapText="1" readingOrder="1"/>
    </xf>
    <xf numFmtId="3" fontId="12" fillId="0" borderId="12" xfId="10" applyNumberFormat="1" applyFont="1" applyFill="1" applyBorder="1" applyAlignment="1" applyProtection="1">
      <alignment horizontal="center" vertical="center" wrapText="1" readingOrder="1"/>
    </xf>
    <xf numFmtId="3" fontId="12" fillId="0" borderId="12" xfId="5" applyNumberFormat="1" applyFont="1" applyFill="1" applyBorder="1" applyAlignment="1" applyProtection="1">
      <alignment horizontal="center" vertical="center" wrapText="1" readingOrder="1"/>
    </xf>
    <xf numFmtId="3" fontId="12" fillId="0" borderId="12" xfId="6" applyNumberFormat="1" applyFont="1" applyFill="1" applyBorder="1" applyAlignment="1" applyProtection="1">
      <alignment horizontal="center" vertical="center" wrapText="1" readingOrder="1"/>
    </xf>
    <xf numFmtId="3" fontId="12" fillId="0" borderId="12" xfId="14" applyNumberFormat="1" applyFont="1" applyFill="1" applyBorder="1" applyAlignment="1" applyProtection="1">
      <alignment horizontal="center" vertical="center" wrapText="1" readingOrder="1"/>
    </xf>
    <xf numFmtId="164" fontId="0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82">
    <cellStyle name="Обычный" xfId="0" builtinId="0"/>
    <cellStyle name="Обычный 10" xfId="9"/>
    <cellStyle name="Обычный 10 2" xfId="24"/>
    <cellStyle name="Обычный 10 3" xfId="37"/>
    <cellStyle name="Обычный 10 4" xfId="50"/>
    <cellStyle name="Обычный 10 5" xfId="63"/>
    <cellStyle name="Обычный 10 6" xfId="76"/>
    <cellStyle name="Обычный 11" xfId="10"/>
    <cellStyle name="Обычный 11 2" xfId="25"/>
    <cellStyle name="Обычный 11 3" xfId="38"/>
    <cellStyle name="Обычный 11 4" xfId="51"/>
    <cellStyle name="Обычный 11 5" xfId="64"/>
    <cellStyle name="Обычный 11 6" xfId="77"/>
    <cellStyle name="Обычный 12" xfId="11"/>
    <cellStyle name="Обычный 12 2" xfId="26"/>
    <cellStyle name="Обычный 12 3" xfId="39"/>
    <cellStyle name="Обычный 12 4" xfId="52"/>
    <cellStyle name="Обычный 12 5" xfId="65"/>
    <cellStyle name="Обычный 12 6" xfId="78"/>
    <cellStyle name="Обычный 13" xfId="12"/>
    <cellStyle name="Обычный 13 2" xfId="27"/>
    <cellStyle name="Обычный 13 3" xfId="40"/>
    <cellStyle name="Обычный 13 4" xfId="53"/>
    <cellStyle name="Обычный 13 5" xfId="66"/>
    <cellStyle name="Обычный 13 6" xfId="79"/>
    <cellStyle name="Обычный 14" xfId="13"/>
    <cellStyle name="Обычный 14 2" xfId="28"/>
    <cellStyle name="Обычный 14 3" xfId="41"/>
    <cellStyle name="Обычный 14 4" xfId="54"/>
    <cellStyle name="Обычный 14 5" xfId="67"/>
    <cellStyle name="Обычный 14 6" xfId="80"/>
    <cellStyle name="Обычный 15" xfId="14"/>
    <cellStyle name="Обычный 15 2" xfId="29"/>
    <cellStyle name="Обычный 15 3" xfId="42"/>
    <cellStyle name="Обычный 15 4" xfId="55"/>
    <cellStyle name="Обычный 15 5" xfId="68"/>
    <cellStyle name="Обычный 15 6" xfId="81"/>
    <cellStyle name="Обычный 16" xfId="15"/>
    <cellStyle name="Обычный 2" xfId="1"/>
    <cellStyle name="Обычный 2 2" xfId="16"/>
    <cellStyle name="Обычный 3" xfId="2"/>
    <cellStyle name="Обычный 3 2" xfId="17"/>
    <cellStyle name="Обычный 3 3" xfId="30"/>
    <cellStyle name="Обычный 3 4" xfId="43"/>
    <cellStyle name="Обычный 3 5" xfId="56"/>
    <cellStyle name="Обычный 3 6" xfId="69"/>
    <cellStyle name="Обычный 4" xfId="3"/>
    <cellStyle name="Обычный 4 2" xfId="18"/>
    <cellStyle name="Обычный 4 3" xfId="31"/>
    <cellStyle name="Обычный 4 4" xfId="44"/>
    <cellStyle name="Обычный 4 5" xfId="57"/>
    <cellStyle name="Обычный 4 6" xfId="70"/>
    <cellStyle name="Обычный 5" xfId="4"/>
    <cellStyle name="Обычный 5 2" xfId="19"/>
    <cellStyle name="Обычный 5 3" xfId="32"/>
    <cellStyle name="Обычный 5 4" xfId="45"/>
    <cellStyle name="Обычный 5 5" xfId="58"/>
    <cellStyle name="Обычный 5 6" xfId="71"/>
    <cellStyle name="Обычный 6" xfId="5"/>
    <cellStyle name="Обычный 6 2" xfId="20"/>
    <cellStyle name="Обычный 6 3" xfId="33"/>
    <cellStyle name="Обычный 6 4" xfId="46"/>
    <cellStyle name="Обычный 6 5" xfId="59"/>
    <cellStyle name="Обычный 6 6" xfId="72"/>
    <cellStyle name="Обычный 7" xfId="6"/>
    <cellStyle name="Обычный 7 2" xfId="21"/>
    <cellStyle name="Обычный 7 3" xfId="34"/>
    <cellStyle name="Обычный 7 4" xfId="47"/>
    <cellStyle name="Обычный 7 5" xfId="60"/>
    <cellStyle name="Обычный 7 6" xfId="73"/>
    <cellStyle name="Обычный 8" xfId="7"/>
    <cellStyle name="Обычный 8 2" xfId="22"/>
    <cellStyle name="Обычный 8 3" xfId="35"/>
    <cellStyle name="Обычный 8 4" xfId="48"/>
    <cellStyle name="Обычный 8 5" xfId="61"/>
    <cellStyle name="Обычный 8 6" xfId="74"/>
    <cellStyle name="Обычный 9" xfId="8"/>
    <cellStyle name="Обычный 9 2" xfId="23"/>
    <cellStyle name="Обычный 9 3" xfId="36"/>
    <cellStyle name="Обычный 9 4" xfId="49"/>
    <cellStyle name="Обычный 9 5" xfId="62"/>
    <cellStyle name="Обычный 9 6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ET28"/>
  <sheetViews>
    <sheetView tabSelected="1" view="pageBreakPreview" zoomScale="70" zoomScaleSheetLayoutView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A12" sqref="BA12"/>
    </sheetView>
  </sheetViews>
  <sheetFormatPr defaultRowHeight="15" x14ac:dyDescent="0.25"/>
  <cols>
    <col min="1" max="1" width="17.42578125" style="26" customWidth="1"/>
    <col min="2" max="2" width="46.42578125" style="26" customWidth="1"/>
    <col min="3" max="3" width="10.28515625" style="26" customWidth="1"/>
    <col min="4" max="4" width="9.140625" style="26" customWidth="1"/>
    <col min="5" max="6" width="8.42578125" style="26" customWidth="1"/>
    <col min="7" max="14" width="6.42578125" style="26" customWidth="1"/>
    <col min="15" max="15" width="9" style="26" customWidth="1"/>
    <col min="16" max="17" width="8.42578125" style="26" customWidth="1"/>
    <col min="18" max="18" width="7.140625" style="26" customWidth="1"/>
    <col min="19" max="20" width="6.42578125" style="26" customWidth="1"/>
    <col min="21" max="21" width="7" style="26" customWidth="1"/>
    <col min="22" max="22" width="10" style="26" customWidth="1"/>
    <col min="23" max="23" width="9" style="26" customWidth="1"/>
    <col min="24" max="26" width="6.42578125" style="26" customWidth="1"/>
    <col min="27" max="27" width="10.7109375" style="26" customWidth="1"/>
    <col min="28" max="28" width="11.28515625" style="26" customWidth="1"/>
    <col min="29" max="29" width="11.140625" style="26" customWidth="1"/>
    <col min="30" max="32" width="6.42578125" style="26" customWidth="1"/>
    <col min="33" max="33" width="10" style="26" customWidth="1"/>
    <col min="34" max="34" width="6.42578125" style="26" customWidth="1"/>
    <col min="35" max="35" width="8.42578125" style="26" customWidth="1"/>
    <col min="36" max="36" width="7.42578125" style="26" customWidth="1"/>
    <col min="37" max="38" width="6.42578125" style="26" customWidth="1"/>
    <col min="39" max="39" width="13.140625" style="26" customWidth="1"/>
    <col min="40" max="40" width="6.42578125" style="26" customWidth="1"/>
    <col min="41" max="41" width="8.140625" style="26" customWidth="1"/>
    <col min="42" max="42" width="13.42578125" style="26" customWidth="1"/>
    <col min="43" max="44" width="6.42578125" style="26" customWidth="1"/>
    <col min="45" max="45" width="13" style="26" customWidth="1"/>
    <col min="46" max="47" width="6.42578125" style="26" customWidth="1"/>
    <col min="48" max="48" width="9.42578125" style="26" customWidth="1"/>
    <col min="49" max="50" width="6.42578125" style="26" customWidth="1"/>
    <col min="51" max="51" width="13.42578125" style="26" customWidth="1"/>
    <col min="52" max="52" width="6.42578125" style="26" customWidth="1"/>
    <col min="53" max="53" width="9.28515625" style="26" customWidth="1"/>
    <col min="54" max="56" width="6.42578125" style="26" customWidth="1"/>
    <col min="57" max="57" width="12.140625" style="26" customWidth="1"/>
    <col min="58" max="58" width="6.42578125" style="26" customWidth="1"/>
    <col min="59" max="59" width="10" style="67" customWidth="1"/>
    <col min="60" max="60" width="19.85546875" style="26" customWidth="1"/>
    <col min="61" max="62" width="6.42578125" style="26" customWidth="1"/>
    <col min="63" max="63" width="9.85546875" style="26" customWidth="1"/>
    <col min="64" max="64" width="12.140625" style="26" customWidth="1"/>
    <col min="65" max="65" width="10.42578125" style="26" customWidth="1"/>
    <col min="66" max="66" width="7.42578125" style="26" customWidth="1"/>
    <col min="67" max="69" width="6.42578125" style="26" customWidth="1"/>
    <col min="70" max="70" width="12.85546875" style="26" customWidth="1"/>
    <col min="71" max="72" width="6.42578125" style="26" customWidth="1"/>
    <col min="73" max="73" width="8.28515625" style="26" customWidth="1"/>
    <col min="74" max="76" width="6.42578125" style="26" customWidth="1"/>
    <col min="77" max="77" width="9.28515625" style="26" customWidth="1"/>
    <col min="78" max="78" width="19.28515625" style="26" customWidth="1"/>
    <col min="79" max="80" width="6.42578125" style="26" customWidth="1"/>
    <col min="81" max="81" width="10.28515625" style="26" customWidth="1"/>
    <col min="82" max="82" width="9" style="26" customWidth="1"/>
    <col min="83" max="85" width="6.42578125" style="26" customWidth="1"/>
    <col min="86" max="86" width="8.42578125" style="26" customWidth="1"/>
    <col min="87" max="89" width="6.42578125" style="26" customWidth="1"/>
    <col min="90" max="90" width="9.42578125" style="26" customWidth="1"/>
    <col min="91" max="91" width="9.85546875" style="26" customWidth="1"/>
    <col min="92" max="92" width="11" style="26" customWidth="1"/>
    <col min="93" max="94" width="6.42578125" style="26" customWidth="1"/>
    <col min="95" max="95" width="11.140625" style="26" customWidth="1"/>
    <col min="96" max="96" width="6.42578125" style="1" customWidth="1"/>
    <col min="97" max="97" width="8.7109375" style="1" customWidth="1"/>
    <col min="98" max="99" width="8.85546875" style="1"/>
    <col min="100" max="100" width="11.140625" style="1" bestFit="1" customWidth="1"/>
    <col min="101" max="101" width="8.85546875" style="1"/>
    <col min="102" max="146" width="9.140625" style="1"/>
    <col min="147" max="16384" width="9.140625" style="26"/>
  </cols>
  <sheetData>
    <row r="1" spans="1:150" ht="51.75" customHeight="1" thickBot="1" x14ac:dyDescent="0.3">
      <c r="A1" s="14"/>
      <c r="B1" s="15"/>
      <c r="C1" s="76" t="s">
        <v>69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 t="s">
        <v>69</v>
      </c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 t="s">
        <v>69</v>
      </c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 t="s">
        <v>69</v>
      </c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</row>
    <row r="2" spans="1:150" s="17" customFormat="1" ht="69.75" customHeight="1" x14ac:dyDescent="0.25">
      <c r="A2" s="68" t="s">
        <v>0</v>
      </c>
      <c r="B2" s="70"/>
      <c r="C2" s="71" t="s">
        <v>1</v>
      </c>
      <c r="D2" s="71"/>
      <c r="E2" s="71"/>
      <c r="F2" s="71"/>
      <c r="G2" s="71"/>
      <c r="H2" s="71"/>
      <c r="I2" s="68" t="s">
        <v>2</v>
      </c>
      <c r="J2" s="69"/>
      <c r="K2" s="69"/>
      <c r="L2" s="69"/>
      <c r="M2" s="69"/>
      <c r="N2" s="70"/>
      <c r="O2" s="68" t="s">
        <v>4</v>
      </c>
      <c r="P2" s="69"/>
      <c r="Q2" s="69"/>
      <c r="R2" s="69"/>
      <c r="S2" s="69"/>
      <c r="T2" s="70"/>
      <c r="U2" s="68" t="s">
        <v>5</v>
      </c>
      <c r="V2" s="69"/>
      <c r="W2" s="69"/>
      <c r="X2" s="69"/>
      <c r="Y2" s="69"/>
      <c r="Z2" s="70"/>
      <c r="AA2" s="68" t="s">
        <v>6</v>
      </c>
      <c r="AB2" s="69"/>
      <c r="AC2" s="69"/>
      <c r="AD2" s="69"/>
      <c r="AE2" s="69"/>
      <c r="AF2" s="70"/>
      <c r="AG2" s="68" t="s">
        <v>7</v>
      </c>
      <c r="AH2" s="69"/>
      <c r="AI2" s="69"/>
      <c r="AJ2" s="69"/>
      <c r="AK2" s="69"/>
      <c r="AL2" s="70"/>
      <c r="AM2" s="71" t="s">
        <v>71</v>
      </c>
      <c r="AN2" s="71"/>
      <c r="AO2" s="71"/>
      <c r="AP2" s="71"/>
      <c r="AQ2" s="71"/>
      <c r="AR2" s="71"/>
      <c r="AS2" s="68" t="s">
        <v>75</v>
      </c>
      <c r="AT2" s="69"/>
      <c r="AU2" s="69"/>
      <c r="AV2" s="69"/>
      <c r="AW2" s="69"/>
      <c r="AX2" s="70"/>
      <c r="AY2" s="68" t="s">
        <v>78</v>
      </c>
      <c r="AZ2" s="69"/>
      <c r="BA2" s="69"/>
      <c r="BB2" s="69"/>
      <c r="BC2" s="69"/>
      <c r="BD2" s="70"/>
      <c r="BE2" s="68" t="s">
        <v>107</v>
      </c>
      <c r="BF2" s="69"/>
      <c r="BG2" s="69"/>
      <c r="BH2" s="69"/>
      <c r="BI2" s="69"/>
      <c r="BJ2" s="70"/>
      <c r="BK2" s="68" t="s">
        <v>82</v>
      </c>
      <c r="BL2" s="69"/>
      <c r="BM2" s="69"/>
      <c r="BN2" s="69"/>
      <c r="BO2" s="69"/>
      <c r="BP2" s="70"/>
      <c r="BQ2" s="68" t="s">
        <v>8</v>
      </c>
      <c r="BR2" s="69"/>
      <c r="BS2" s="69"/>
      <c r="BT2" s="70"/>
      <c r="BU2" s="68" t="s">
        <v>9</v>
      </c>
      <c r="BV2" s="69"/>
      <c r="BW2" s="69"/>
      <c r="BX2" s="70"/>
      <c r="BY2" s="68" t="s">
        <v>10</v>
      </c>
      <c r="BZ2" s="69"/>
      <c r="CA2" s="69"/>
      <c r="CB2" s="70"/>
      <c r="CC2" s="68" t="s">
        <v>110</v>
      </c>
      <c r="CD2" s="69"/>
      <c r="CE2" s="69"/>
      <c r="CF2" s="70"/>
      <c r="CG2" s="68" t="s">
        <v>11</v>
      </c>
      <c r="CH2" s="69"/>
      <c r="CI2" s="69"/>
      <c r="CJ2" s="70"/>
      <c r="CK2" s="68" t="s">
        <v>3</v>
      </c>
      <c r="CL2" s="69"/>
      <c r="CM2" s="69"/>
      <c r="CN2" s="69"/>
      <c r="CO2" s="69"/>
      <c r="CP2" s="70"/>
      <c r="CQ2" s="71" t="s">
        <v>12</v>
      </c>
      <c r="CR2" s="71"/>
      <c r="CS2" s="71"/>
      <c r="CT2" s="2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</row>
    <row r="3" spans="1:150" s="4" customFormat="1" ht="23.25" customHeight="1" thickBot="1" x14ac:dyDescent="0.3">
      <c r="A3" s="18"/>
      <c r="B3" s="19"/>
      <c r="C3" s="20" t="s">
        <v>13</v>
      </c>
      <c r="D3" s="20" t="s">
        <v>14</v>
      </c>
      <c r="E3" s="72" t="s">
        <v>15</v>
      </c>
      <c r="F3" s="20" t="s">
        <v>16</v>
      </c>
      <c r="G3" s="20" t="s">
        <v>17</v>
      </c>
      <c r="H3" s="20" t="s">
        <v>18</v>
      </c>
      <c r="I3" s="20" t="s">
        <v>13</v>
      </c>
      <c r="J3" s="20" t="s">
        <v>14</v>
      </c>
      <c r="K3" s="72" t="s">
        <v>15</v>
      </c>
      <c r="L3" s="20" t="s">
        <v>16</v>
      </c>
      <c r="M3" s="20" t="s">
        <v>17</v>
      </c>
      <c r="N3" s="20" t="s">
        <v>18</v>
      </c>
      <c r="O3" s="20" t="s">
        <v>13</v>
      </c>
      <c r="P3" s="20" t="s">
        <v>14</v>
      </c>
      <c r="Q3" s="72" t="s">
        <v>15</v>
      </c>
      <c r="R3" s="20" t="s">
        <v>16</v>
      </c>
      <c r="S3" s="20" t="s">
        <v>17</v>
      </c>
      <c r="T3" s="20" t="s">
        <v>18</v>
      </c>
      <c r="U3" s="20" t="s">
        <v>13</v>
      </c>
      <c r="V3" s="20" t="s">
        <v>14</v>
      </c>
      <c r="W3" s="72" t="s">
        <v>15</v>
      </c>
      <c r="X3" s="20" t="s">
        <v>16</v>
      </c>
      <c r="Y3" s="20" t="s">
        <v>17</v>
      </c>
      <c r="Z3" s="20" t="s">
        <v>18</v>
      </c>
      <c r="AA3" s="20" t="s">
        <v>13</v>
      </c>
      <c r="AB3" s="20" t="s">
        <v>14</v>
      </c>
      <c r="AC3" s="72" t="s">
        <v>15</v>
      </c>
      <c r="AD3" s="20" t="s">
        <v>16</v>
      </c>
      <c r="AE3" s="20" t="s">
        <v>17</v>
      </c>
      <c r="AF3" s="20" t="s">
        <v>18</v>
      </c>
      <c r="AG3" s="20" t="s">
        <v>13</v>
      </c>
      <c r="AH3" s="20" t="s">
        <v>14</v>
      </c>
      <c r="AI3" s="72" t="s">
        <v>15</v>
      </c>
      <c r="AJ3" s="20" t="s">
        <v>16</v>
      </c>
      <c r="AK3" s="20" t="s">
        <v>17</v>
      </c>
      <c r="AL3" s="20" t="s">
        <v>18</v>
      </c>
      <c r="AM3" s="20" t="s">
        <v>13</v>
      </c>
      <c r="AN3" s="20" t="s">
        <v>14</v>
      </c>
      <c r="AO3" s="72" t="s">
        <v>15</v>
      </c>
      <c r="AP3" s="20" t="s">
        <v>16</v>
      </c>
      <c r="AQ3" s="20" t="s">
        <v>17</v>
      </c>
      <c r="AR3" s="20" t="s">
        <v>18</v>
      </c>
      <c r="AS3" s="20" t="s">
        <v>13</v>
      </c>
      <c r="AT3" s="20" t="s">
        <v>14</v>
      </c>
      <c r="AU3" s="72" t="s">
        <v>15</v>
      </c>
      <c r="AV3" s="20" t="s">
        <v>16</v>
      </c>
      <c r="AW3" s="20" t="s">
        <v>17</v>
      </c>
      <c r="AX3" s="20" t="s">
        <v>18</v>
      </c>
      <c r="AY3" s="20" t="s">
        <v>13</v>
      </c>
      <c r="AZ3" s="20" t="s">
        <v>14</v>
      </c>
      <c r="BA3" s="72" t="s">
        <v>15</v>
      </c>
      <c r="BB3" s="20" t="s">
        <v>16</v>
      </c>
      <c r="BC3" s="20" t="s">
        <v>17</v>
      </c>
      <c r="BD3" s="20" t="s">
        <v>18</v>
      </c>
      <c r="BE3" s="20" t="s">
        <v>13</v>
      </c>
      <c r="BF3" s="20" t="s">
        <v>14</v>
      </c>
      <c r="BG3" s="74" t="s">
        <v>112</v>
      </c>
      <c r="BH3" s="20" t="s">
        <v>16</v>
      </c>
      <c r="BI3" s="20" t="s">
        <v>17</v>
      </c>
      <c r="BJ3" s="20" t="s">
        <v>18</v>
      </c>
      <c r="BK3" s="20" t="s">
        <v>13</v>
      </c>
      <c r="BL3" s="20" t="s">
        <v>14</v>
      </c>
      <c r="BM3" s="72" t="s">
        <v>15</v>
      </c>
      <c r="BN3" s="20" t="s">
        <v>16</v>
      </c>
      <c r="BO3" s="20" t="s">
        <v>17</v>
      </c>
      <c r="BP3" s="20" t="s">
        <v>18</v>
      </c>
      <c r="BQ3" s="20" t="s">
        <v>19</v>
      </c>
      <c r="BR3" s="20" t="s">
        <v>16</v>
      </c>
      <c r="BS3" s="20" t="s">
        <v>17</v>
      </c>
      <c r="BT3" s="20" t="s">
        <v>18</v>
      </c>
      <c r="BU3" s="20" t="s">
        <v>19</v>
      </c>
      <c r="BV3" s="20" t="s">
        <v>16</v>
      </c>
      <c r="BW3" s="20" t="s">
        <v>17</v>
      </c>
      <c r="BX3" s="20" t="s">
        <v>18</v>
      </c>
      <c r="BY3" s="20" t="s">
        <v>19</v>
      </c>
      <c r="BZ3" s="20" t="s">
        <v>16</v>
      </c>
      <c r="CA3" s="20" t="s">
        <v>17</v>
      </c>
      <c r="CB3" s="20" t="s">
        <v>18</v>
      </c>
      <c r="CC3" s="20" t="s">
        <v>19</v>
      </c>
      <c r="CD3" s="20" t="s">
        <v>16</v>
      </c>
      <c r="CE3" s="20" t="s">
        <v>17</v>
      </c>
      <c r="CF3" s="20" t="s">
        <v>18</v>
      </c>
      <c r="CG3" s="20" t="s">
        <v>19</v>
      </c>
      <c r="CH3" s="20" t="s">
        <v>16</v>
      </c>
      <c r="CI3" s="20" t="s">
        <v>17</v>
      </c>
      <c r="CJ3" s="20" t="s">
        <v>18</v>
      </c>
      <c r="CK3" s="20" t="s">
        <v>13</v>
      </c>
      <c r="CL3" s="20" t="s">
        <v>14</v>
      </c>
      <c r="CM3" s="72" t="s">
        <v>15</v>
      </c>
      <c r="CN3" s="20" t="s">
        <v>16</v>
      </c>
      <c r="CO3" s="20" t="s">
        <v>17</v>
      </c>
      <c r="CP3" s="20" t="s">
        <v>18</v>
      </c>
      <c r="CQ3" s="20" t="s">
        <v>16</v>
      </c>
      <c r="CR3" s="20" t="s">
        <v>17</v>
      </c>
      <c r="CS3" s="20" t="s">
        <v>20</v>
      </c>
      <c r="CT3" s="2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</row>
    <row r="4" spans="1:150" s="6" customFormat="1" ht="121.5" customHeight="1" x14ac:dyDescent="0.2">
      <c r="A4" s="21" t="s">
        <v>21</v>
      </c>
      <c r="B4" s="21" t="s">
        <v>22</v>
      </c>
      <c r="C4" s="22" t="s">
        <v>23</v>
      </c>
      <c r="D4" s="22" t="s">
        <v>24</v>
      </c>
      <c r="E4" s="73"/>
      <c r="F4" s="22" t="s">
        <v>70</v>
      </c>
      <c r="G4" s="22"/>
      <c r="H4" s="22"/>
      <c r="I4" s="22" t="s">
        <v>25</v>
      </c>
      <c r="J4" s="22" t="s">
        <v>26</v>
      </c>
      <c r="K4" s="73"/>
      <c r="L4" s="22" t="s">
        <v>27</v>
      </c>
      <c r="M4" s="22"/>
      <c r="N4" s="22"/>
      <c r="O4" s="22" t="s">
        <v>31</v>
      </c>
      <c r="P4" s="22" t="s">
        <v>32</v>
      </c>
      <c r="Q4" s="73"/>
      <c r="R4" s="22" t="s">
        <v>33</v>
      </c>
      <c r="S4" s="22"/>
      <c r="T4" s="22"/>
      <c r="U4" s="22" t="s">
        <v>34</v>
      </c>
      <c r="V4" s="22" t="s">
        <v>35</v>
      </c>
      <c r="W4" s="73"/>
      <c r="X4" s="22" t="s">
        <v>36</v>
      </c>
      <c r="Y4" s="22"/>
      <c r="Z4" s="22"/>
      <c r="AA4" s="22" t="s">
        <v>37</v>
      </c>
      <c r="AB4" s="22" t="s">
        <v>38</v>
      </c>
      <c r="AC4" s="73"/>
      <c r="AD4" s="22" t="s">
        <v>39</v>
      </c>
      <c r="AE4" s="22"/>
      <c r="AF4" s="22"/>
      <c r="AG4" s="22" t="s">
        <v>40</v>
      </c>
      <c r="AH4" s="22" t="s">
        <v>41</v>
      </c>
      <c r="AI4" s="73"/>
      <c r="AJ4" s="22" t="s">
        <v>42</v>
      </c>
      <c r="AK4" s="22"/>
      <c r="AL4" s="22"/>
      <c r="AM4" s="22" t="s">
        <v>72</v>
      </c>
      <c r="AN4" s="22" t="s">
        <v>73</v>
      </c>
      <c r="AO4" s="73"/>
      <c r="AP4" s="22" t="s">
        <v>74</v>
      </c>
      <c r="AQ4" s="22"/>
      <c r="AR4" s="22"/>
      <c r="AS4" s="22" t="s">
        <v>76</v>
      </c>
      <c r="AT4" s="22" t="s">
        <v>77</v>
      </c>
      <c r="AU4" s="73"/>
      <c r="AV4" s="22" t="s">
        <v>106</v>
      </c>
      <c r="AW4" s="22"/>
      <c r="AX4" s="22"/>
      <c r="AY4" s="22" t="s">
        <v>115</v>
      </c>
      <c r="AZ4" s="22" t="s">
        <v>77</v>
      </c>
      <c r="BA4" s="73"/>
      <c r="BB4" s="22" t="s">
        <v>79</v>
      </c>
      <c r="BC4" s="22"/>
      <c r="BD4" s="22"/>
      <c r="BE4" s="22" t="s">
        <v>104</v>
      </c>
      <c r="BF4" s="22" t="s">
        <v>108</v>
      </c>
      <c r="BG4" s="75"/>
      <c r="BH4" s="22" t="s">
        <v>81</v>
      </c>
      <c r="BI4" s="22"/>
      <c r="BJ4" s="22"/>
      <c r="BK4" s="22" t="s">
        <v>80</v>
      </c>
      <c r="BL4" s="22" t="s">
        <v>77</v>
      </c>
      <c r="BM4" s="73"/>
      <c r="BN4" s="22" t="s">
        <v>105</v>
      </c>
      <c r="BO4" s="22"/>
      <c r="BP4" s="22"/>
      <c r="BQ4" s="22"/>
      <c r="BR4" s="22" t="s">
        <v>43</v>
      </c>
      <c r="BS4" s="22"/>
      <c r="BT4" s="22"/>
      <c r="BU4" s="22"/>
      <c r="BV4" s="22">
        <v>10</v>
      </c>
      <c r="BW4" s="22"/>
      <c r="BX4" s="22"/>
      <c r="BY4" s="22"/>
      <c r="BZ4" s="22" t="s">
        <v>44</v>
      </c>
      <c r="CA4" s="22"/>
      <c r="CB4" s="22"/>
      <c r="CC4" s="32"/>
      <c r="CD4" s="22" t="s">
        <v>111</v>
      </c>
      <c r="CE4" s="22"/>
      <c r="CF4" s="22"/>
      <c r="CG4" s="22"/>
      <c r="CH4" s="22" t="s">
        <v>45</v>
      </c>
      <c r="CI4" s="22"/>
      <c r="CJ4" s="22"/>
      <c r="CK4" s="22" t="s">
        <v>28</v>
      </c>
      <c r="CL4" s="22" t="s">
        <v>29</v>
      </c>
      <c r="CM4" s="73"/>
      <c r="CN4" s="22" t="s">
        <v>30</v>
      </c>
      <c r="CO4" s="22"/>
      <c r="CP4" s="22"/>
      <c r="CQ4" s="22"/>
      <c r="CR4" s="22"/>
      <c r="CS4" s="22"/>
      <c r="CT4" s="5"/>
    </row>
    <row r="5" spans="1:150" s="14" customFormat="1" ht="33.75" customHeight="1" x14ac:dyDescent="0.25">
      <c r="A5" s="9" t="s">
        <v>46</v>
      </c>
      <c r="B5" s="33" t="s">
        <v>109</v>
      </c>
      <c r="C5" s="34">
        <v>84</v>
      </c>
      <c r="D5" s="34">
        <v>132</v>
      </c>
      <c r="E5" s="10">
        <f>C5/D5*100</f>
        <v>63.636363636363633</v>
      </c>
      <c r="F5" s="11">
        <v>30</v>
      </c>
      <c r="G5" s="10">
        <f>E5*30/70</f>
        <v>27.27272727272727</v>
      </c>
      <c r="H5" s="10">
        <f>G5/F5</f>
        <v>0.90909090909090895</v>
      </c>
      <c r="I5" s="35">
        <v>30</v>
      </c>
      <c r="J5" s="35">
        <v>3548</v>
      </c>
      <c r="K5" s="36">
        <f>I5/J5*100</f>
        <v>0.84554678692220964</v>
      </c>
      <c r="L5" s="37">
        <v>30</v>
      </c>
      <c r="M5" s="37">
        <v>30</v>
      </c>
      <c r="N5" s="37">
        <f>M5/L5</f>
        <v>1</v>
      </c>
      <c r="O5" s="34">
        <v>21</v>
      </c>
      <c r="P5" s="35">
        <v>924</v>
      </c>
      <c r="Q5" s="13">
        <f>O5/P5*100</f>
        <v>2.2727272727272729</v>
      </c>
      <c r="R5" s="34">
        <v>30</v>
      </c>
      <c r="S5" s="37">
        <v>0</v>
      </c>
      <c r="T5" s="37">
        <f>S5/R5</f>
        <v>0</v>
      </c>
      <c r="U5" s="38">
        <v>52</v>
      </c>
      <c r="V5" s="12">
        <v>3548</v>
      </c>
      <c r="W5" s="10">
        <f>U5/V5*100</f>
        <v>1.4656144306651635</v>
      </c>
      <c r="X5" s="34">
        <v>20</v>
      </c>
      <c r="Y5" s="37">
        <v>20</v>
      </c>
      <c r="Z5" s="37">
        <f>Y5/X5</f>
        <v>1</v>
      </c>
      <c r="AA5" s="34">
        <v>52</v>
      </c>
      <c r="AB5" s="12">
        <v>3543</v>
      </c>
      <c r="AC5" s="10">
        <f>AA5/AB5*100</f>
        <v>1.4676827547276319</v>
      </c>
      <c r="AD5" s="34">
        <v>40</v>
      </c>
      <c r="AE5" s="10">
        <v>0</v>
      </c>
      <c r="AF5" s="10">
        <f>AE5/AD5</f>
        <v>0</v>
      </c>
      <c r="AG5" s="39">
        <v>1156</v>
      </c>
      <c r="AH5" s="39">
        <v>1209</v>
      </c>
      <c r="AI5" s="10">
        <f>AG5/AH5*100</f>
        <v>95.616211745244001</v>
      </c>
      <c r="AJ5" s="34">
        <v>30</v>
      </c>
      <c r="AK5" s="37">
        <v>30</v>
      </c>
      <c r="AL5" s="37">
        <f>AK5/AJ5</f>
        <v>1</v>
      </c>
      <c r="AM5" s="34">
        <v>798</v>
      </c>
      <c r="AN5" s="34">
        <v>1842</v>
      </c>
      <c r="AO5" s="10">
        <f>AM5/AN5*100</f>
        <v>43.322475570032573</v>
      </c>
      <c r="AP5" s="34">
        <v>30</v>
      </c>
      <c r="AQ5" s="37">
        <v>0</v>
      </c>
      <c r="AR5" s="37">
        <f>AQ5/AP5</f>
        <v>0</v>
      </c>
      <c r="AS5" s="34">
        <v>4183</v>
      </c>
      <c r="AT5" s="34">
        <v>4104</v>
      </c>
      <c r="AU5" s="10">
        <f t="shared" ref="AU5:AU22" si="0">AS5/AT5</f>
        <v>1.0192495126705654</v>
      </c>
      <c r="AV5" s="34">
        <v>30</v>
      </c>
      <c r="AW5" s="10">
        <v>30</v>
      </c>
      <c r="AX5" s="10">
        <f>AW5/AV5</f>
        <v>1</v>
      </c>
      <c r="AY5" s="34">
        <v>472</v>
      </c>
      <c r="AZ5" s="34">
        <v>497</v>
      </c>
      <c r="BA5" s="10">
        <f>AY5/AZ5*100</f>
        <v>94.969818913480879</v>
      </c>
      <c r="BB5" s="34">
        <v>30</v>
      </c>
      <c r="BC5" s="37">
        <v>30</v>
      </c>
      <c r="BD5" s="37">
        <f>BC5/BB5</f>
        <v>1</v>
      </c>
      <c r="BE5" s="34">
        <v>278</v>
      </c>
      <c r="BF5" s="38">
        <v>899</v>
      </c>
      <c r="BG5" s="10">
        <f>BF5/BE5</f>
        <v>3.2338129496402876</v>
      </c>
      <c r="BH5" s="34">
        <v>30</v>
      </c>
      <c r="BI5" s="37">
        <v>0</v>
      </c>
      <c r="BJ5" s="10">
        <f>BI5/BH5</f>
        <v>0</v>
      </c>
      <c r="BK5" s="34">
        <v>841</v>
      </c>
      <c r="BL5" s="34">
        <v>807</v>
      </c>
      <c r="BM5" s="10">
        <f>BK5/BL5*100</f>
        <v>104.21313506815366</v>
      </c>
      <c r="BN5" s="34">
        <v>30</v>
      </c>
      <c r="BO5" s="37">
        <v>0</v>
      </c>
      <c r="BP5" s="37">
        <f>BO5/BN5</f>
        <v>0</v>
      </c>
      <c r="BQ5" s="34">
        <v>0</v>
      </c>
      <c r="BR5" s="34">
        <v>30</v>
      </c>
      <c r="BS5" s="10">
        <v>30</v>
      </c>
      <c r="BT5" s="10">
        <f>BS5/BR5</f>
        <v>1</v>
      </c>
      <c r="BU5" s="34">
        <v>100</v>
      </c>
      <c r="BV5" s="34">
        <v>10</v>
      </c>
      <c r="BW5" s="10">
        <v>10</v>
      </c>
      <c r="BX5" s="10">
        <f>BW5/BV5</f>
        <v>1</v>
      </c>
      <c r="BY5" s="34">
        <v>0</v>
      </c>
      <c r="BZ5" s="34">
        <v>40</v>
      </c>
      <c r="CA5" s="10">
        <v>0</v>
      </c>
      <c r="CB5" s="10">
        <f>CA5/BZ5</f>
        <v>0</v>
      </c>
      <c r="CC5" s="40">
        <v>0.85299999999999998</v>
      </c>
      <c r="CD5" s="41">
        <v>20</v>
      </c>
      <c r="CE5" s="41">
        <v>20</v>
      </c>
      <c r="CF5" s="37">
        <v>1</v>
      </c>
      <c r="CG5" s="34">
        <v>0</v>
      </c>
      <c r="CH5" s="34">
        <v>20</v>
      </c>
      <c r="CI5" s="10">
        <v>20</v>
      </c>
      <c r="CJ5" s="10">
        <f>CI5/CH5</f>
        <v>1</v>
      </c>
      <c r="CK5" s="12">
        <v>2</v>
      </c>
      <c r="CL5" s="42">
        <v>3548</v>
      </c>
      <c r="CM5" s="43">
        <f>CK5/CL5*100</f>
        <v>5.6369785794813977E-2</v>
      </c>
      <c r="CN5" s="11">
        <v>20</v>
      </c>
      <c r="CO5" s="10">
        <v>20</v>
      </c>
      <c r="CP5" s="10">
        <f>CO5/CN5</f>
        <v>1</v>
      </c>
      <c r="CQ5" s="44">
        <f t="shared" ref="CQ5:CQ22" si="1">SUM(F5,L5,R5,X5,AD5,AJ5,AP5,AV5,BB5,BH5,BN5,BR5,BV5,BZ5,CD5,CH5,CN5)</f>
        <v>470</v>
      </c>
      <c r="CR5" s="44">
        <f t="shared" ref="CR5:CR22" si="2">SUM(G5,M5,S5,Y5,AE5,AK5,AQ5,AW5,BC5,BI5,BO5,BS5,BW5,CA5,CE5,CI5,CO5)</f>
        <v>267.27272727272725</v>
      </c>
      <c r="CS5" s="13">
        <f>CR5/CQ5</f>
        <v>0.5686653771760154</v>
      </c>
      <c r="CT5" s="27"/>
      <c r="CU5" s="27"/>
      <c r="CV5" s="28"/>
      <c r="CW5" s="8"/>
      <c r="CX5" s="29"/>
      <c r="CY5" s="7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</row>
    <row r="6" spans="1:150" s="14" customFormat="1" ht="59.25" customHeight="1" x14ac:dyDescent="0.25">
      <c r="A6" s="9" t="s">
        <v>47</v>
      </c>
      <c r="B6" s="9" t="s">
        <v>102</v>
      </c>
      <c r="C6" s="45">
        <v>133</v>
      </c>
      <c r="D6" s="45">
        <v>332</v>
      </c>
      <c r="E6" s="10">
        <f t="shared" ref="E6:E22" si="3">C6/D6*100</f>
        <v>40.060240963855421</v>
      </c>
      <c r="F6" s="11">
        <v>30</v>
      </c>
      <c r="G6" s="10">
        <f t="shared" ref="G6:G17" si="4">E6*30/70</f>
        <v>17.168674698795179</v>
      </c>
      <c r="H6" s="10">
        <f t="shared" ref="H6:H22" si="5">G6/F6</f>
        <v>0.57228915662650592</v>
      </c>
      <c r="I6" s="12">
        <v>3</v>
      </c>
      <c r="J6" s="42">
        <v>3544</v>
      </c>
      <c r="K6" s="36">
        <f t="shared" ref="K6:K22" si="6">I6/J6*100</f>
        <v>8.4650112866817159E-2</v>
      </c>
      <c r="L6" s="37">
        <v>30</v>
      </c>
      <c r="M6" s="37">
        <v>30</v>
      </c>
      <c r="N6" s="37">
        <f t="shared" ref="N6:N22" si="7">M6/L6</f>
        <v>1</v>
      </c>
      <c r="O6" s="34">
        <v>12</v>
      </c>
      <c r="P6" s="12">
        <v>588</v>
      </c>
      <c r="Q6" s="13">
        <f t="shared" ref="Q6:Q22" si="8">O6/P6*100</f>
        <v>2.0408163265306123</v>
      </c>
      <c r="R6" s="34">
        <v>30</v>
      </c>
      <c r="S6" s="37">
        <v>0</v>
      </c>
      <c r="T6" s="37">
        <f t="shared" ref="T6:T22" si="9">S6/R6</f>
        <v>0</v>
      </c>
      <c r="U6" s="46">
        <v>50</v>
      </c>
      <c r="V6" s="12">
        <v>3544</v>
      </c>
      <c r="W6" s="10">
        <f t="shared" ref="W6:W22" si="10">U6/V6*100</f>
        <v>1.4108352144469527</v>
      </c>
      <c r="X6" s="34">
        <v>20</v>
      </c>
      <c r="Y6" s="37">
        <v>20</v>
      </c>
      <c r="Z6" s="37">
        <f t="shared" ref="Z6:Z22" si="11">Y6/X6</f>
        <v>1</v>
      </c>
      <c r="AA6" s="34">
        <v>38</v>
      </c>
      <c r="AB6" s="12">
        <v>3418</v>
      </c>
      <c r="AC6" s="10">
        <f t="shared" ref="AC6:AC22" si="12">AA6/AB6*100</f>
        <v>1.1117612638970158</v>
      </c>
      <c r="AD6" s="34">
        <v>40</v>
      </c>
      <c r="AE6" s="10">
        <v>0</v>
      </c>
      <c r="AF6" s="10">
        <f>AE6/AD6</f>
        <v>0</v>
      </c>
      <c r="AG6" s="47">
        <v>1196</v>
      </c>
      <c r="AH6" s="47">
        <v>1209</v>
      </c>
      <c r="AI6" s="10">
        <f t="shared" ref="AI6:AI22" si="13">AG6/AH6*100</f>
        <v>98.924731182795696</v>
      </c>
      <c r="AJ6" s="34">
        <v>30</v>
      </c>
      <c r="AK6" s="37">
        <v>30</v>
      </c>
      <c r="AL6" s="37">
        <f t="shared" ref="AL6:AL22" si="14">AK6/AJ6</f>
        <v>1</v>
      </c>
      <c r="AM6" s="34">
        <v>698</v>
      </c>
      <c r="AN6" s="34">
        <v>1443</v>
      </c>
      <c r="AO6" s="10">
        <f t="shared" ref="AO6:AO22" si="15">AM6/AN6*100</f>
        <v>48.371448371448373</v>
      </c>
      <c r="AP6" s="34">
        <v>30</v>
      </c>
      <c r="AQ6" s="37">
        <v>0</v>
      </c>
      <c r="AR6" s="37">
        <f t="shared" ref="AR6:AR22" si="16">AQ6/AP6</f>
        <v>0</v>
      </c>
      <c r="AS6" s="34">
        <v>2876</v>
      </c>
      <c r="AT6" s="34">
        <v>2862</v>
      </c>
      <c r="AU6" s="10">
        <f t="shared" si="0"/>
        <v>1.0048916841369671</v>
      </c>
      <c r="AV6" s="34">
        <v>30</v>
      </c>
      <c r="AW6" s="10">
        <v>30</v>
      </c>
      <c r="AX6" s="10">
        <f t="shared" ref="AX6:AX22" si="17">AW6/AV6</f>
        <v>1</v>
      </c>
      <c r="AY6" s="34">
        <v>356</v>
      </c>
      <c r="AZ6" s="34">
        <v>297</v>
      </c>
      <c r="BA6" s="10">
        <f t="shared" ref="BA6:BA22" si="18">AY6/AZ6*100</f>
        <v>119.86531986531988</v>
      </c>
      <c r="BB6" s="34">
        <v>30</v>
      </c>
      <c r="BC6" s="37">
        <v>0</v>
      </c>
      <c r="BD6" s="37">
        <f t="shared" ref="BD6:BD22" si="19">BC6/BB6</f>
        <v>0</v>
      </c>
      <c r="BE6" s="34">
        <v>138</v>
      </c>
      <c r="BF6" s="46">
        <v>621</v>
      </c>
      <c r="BG6" s="10">
        <f t="shared" ref="BG6:BG22" si="20">BF6/BE6</f>
        <v>4.5</v>
      </c>
      <c r="BH6" s="34">
        <v>30</v>
      </c>
      <c r="BI6" s="37">
        <v>0</v>
      </c>
      <c r="BJ6" s="10">
        <f t="shared" ref="BJ6:BJ22" si="21">BI6/BH6</f>
        <v>0</v>
      </c>
      <c r="BK6" s="34">
        <v>549</v>
      </c>
      <c r="BL6" s="34">
        <v>518</v>
      </c>
      <c r="BM6" s="10">
        <f t="shared" ref="BM6:BM22" si="22">BK6/BL6*100</f>
        <v>105.98455598455598</v>
      </c>
      <c r="BN6" s="34">
        <v>30</v>
      </c>
      <c r="BO6" s="37">
        <v>0</v>
      </c>
      <c r="BP6" s="37">
        <f t="shared" ref="BP6:BP22" si="23">BO6/BN6</f>
        <v>0</v>
      </c>
      <c r="BQ6" s="34">
        <v>0</v>
      </c>
      <c r="BR6" s="34">
        <v>30</v>
      </c>
      <c r="BS6" s="10">
        <v>30</v>
      </c>
      <c r="BT6" s="10">
        <f t="shared" ref="BT6:BT22" si="24">BS6/BR6</f>
        <v>1</v>
      </c>
      <c r="BU6" s="48">
        <v>44.5</v>
      </c>
      <c r="BV6" s="34">
        <v>10</v>
      </c>
      <c r="BW6" s="10">
        <f>BU6*10/50</f>
        <v>8.9</v>
      </c>
      <c r="BX6" s="10">
        <f t="shared" ref="BX6:BX22" si="25">BW6/BV6</f>
        <v>0.89</v>
      </c>
      <c r="BY6" s="34" t="s">
        <v>98</v>
      </c>
      <c r="BZ6" s="34">
        <v>40</v>
      </c>
      <c r="CA6" s="10">
        <v>20</v>
      </c>
      <c r="CB6" s="10">
        <f t="shared" ref="CB6:CB22" si="26">CA6/BZ6</f>
        <v>0.5</v>
      </c>
      <c r="CC6" s="40">
        <v>0.95599999999999996</v>
      </c>
      <c r="CD6" s="34">
        <v>20</v>
      </c>
      <c r="CE6" s="41">
        <v>20</v>
      </c>
      <c r="CF6" s="37">
        <f>CE6/CD6</f>
        <v>1</v>
      </c>
      <c r="CG6" s="34">
        <v>7</v>
      </c>
      <c r="CH6" s="34">
        <v>20</v>
      </c>
      <c r="CI6" s="10">
        <v>0</v>
      </c>
      <c r="CJ6" s="10">
        <f t="shared" ref="CJ6:CJ22" si="27">CI6/CH6</f>
        <v>0</v>
      </c>
      <c r="CK6" s="12">
        <v>0</v>
      </c>
      <c r="CL6" s="12">
        <v>7370</v>
      </c>
      <c r="CM6" s="12">
        <f t="shared" ref="CM6:CM22" si="28">CK6/CL6*100</f>
        <v>0</v>
      </c>
      <c r="CN6" s="11">
        <v>20</v>
      </c>
      <c r="CO6" s="10">
        <v>20</v>
      </c>
      <c r="CP6" s="10">
        <f t="shared" ref="CP6:CP22" si="29">CO6/CN6</f>
        <v>1</v>
      </c>
      <c r="CQ6" s="44">
        <f t="shared" si="1"/>
        <v>470</v>
      </c>
      <c r="CR6" s="44">
        <f t="shared" si="2"/>
        <v>226.06867469879518</v>
      </c>
      <c r="CS6" s="13">
        <f t="shared" ref="CS6:CS22" si="30">CR6/CQ6</f>
        <v>0.48099718021020249</v>
      </c>
      <c r="CT6" s="27"/>
      <c r="CU6" s="27"/>
      <c r="CV6" s="28"/>
      <c r="CW6" s="8"/>
      <c r="CX6" s="29"/>
      <c r="CY6" s="7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</row>
    <row r="7" spans="1:150" s="31" customFormat="1" ht="32.25" customHeight="1" x14ac:dyDescent="0.25">
      <c r="A7" s="9" t="s">
        <v>48</v>
      </c>
      <c r="B7" s="33" t="s">
        <v>83</v>
      </c>
      <c r="C7" s="49">
        <v>57</v>
      </c>
      <c r="D7" s="49">
        <v>109</v>
      </c>
      <c r="E7" s="10">
        <f t="shared" si="3"/>
        <v>52.293577981651374</v>
      </c>
      <c r="F7" s="11">
        <v>30</v>
      </c>
      <c r="G7" s="10">
        <f t="shared" si="4"/>
        <v>22.41153342070773</v>
      </c>
      <c r="H7" s="10">
        <f t="shared" si="5"/>
        <v>0.74705111402359103</v>
      </c>
      <c r="I7" s="35">
        <v>4</v>
      </c>
      <c r="J7" s="42">
        <v>2923</v>
      </c>
      <c r="K7" s="43">
        <f t="shared" si="6"/>
        <v>0.13684570646595962</v>
      </c>
      <c r="L7" s="37">
        <v>30</v>
      </c>
      <c r="M7" s="37">
        <v>30</v>
      </c>
      <c r="N7" s="37">
        <f t="shared" si="7"/>
        <v>1</v>
      </c>
      <c r="O7" s="34">
        <v>4</v>
      </c>
      <c r="P7" s="12">
        <v>159</v>
      </c>
      <c r="Q7" s="13">
        <f t="shared" si="8"/>
        <v>2.5157232704402519</v>
      </c>
      <c r="R7" s="34">
        <v>30</v>
      </c>
      <c r="S7" s="37">
        <v>0</v>
      </c>
      <c r="T7" s="37">
        <f t="shared" si="9"/>
        <v>0</v>
      </c>
      <c r="U7" s="46">
        <v>15</v>
      </c>
      <c r="V7" s="34">
        <v>2923</v>
      </c>
      <c r="W7" s="10">
        <f t="shared" si="10"/>
        <v>0.51317139924734856</v>
      </c>
      <c r="X7" s="34">
        <v>20</v>
      </c>
      <c r="Y7" s="37">
        <v>20</v>
      </c>
      <c r="Z7" s="37">
        <f t="shared" si="11"/>
        <v>1</v>
      </c>
      <c r="AA7" s="34">
        <v>15</v>
      </c>
      <c r="AB7" s="34">
        <v>2923</v>
      </c>
      <c r="AC7" s="10">
        <f t="shared" si="12"/>
        <v>0.51317139924734856</v>
      </c>
      <c r="AD7" s="34">
        <v>40</v>
      </c>
      <c r="AE7" s="10">
        <v>40</v>
      </c>
      <c r="AF7" s="10">
        <f t="shared" ref="AF7:AF22" si="31">AE7/AD7</f>
        <v>1</v>
      </c>
      <c r="AG7" s="50">
        <v>355</v>
      </c>
      <c r="AH7" s="50">
        <v>859</v>
      </c>
      <c r="AI7" s="10">
        <f t="shared" si="13"/>
        <v>41.327124563445864</v>
      </c>
      <c r="AJ7" s="34">
        <v>30</v>
      </c>
      <c r="AK7" s="37">
        <v>0</v>
      </c>
      <c r="AL7" s="37">
        <f t="shared" si="14"/>
        <v>0</v>
      </c>
      <c r="AM7" s="34">
        <v>560</v>
      </c>
      <c r="AN7" s="34">
        <v>1091</v>
      </c>
      <c r="AO7" s="10">
        <f t="shared" si="15"/>
        <v>51.329055912007334</v>
      </c>
      <c r="AP7" s="34">
        <v>30</v>
      </c>
      <c r="AQ7" s="37">
        <v>0</v>
      </c>
      <c r="AR7" s="37">
        <f t="shared" si="16"/>
        <v>0</v>
      </c>
      <c r="AS7" s="34">
        <v>2606</v>
      </c>
      <c r="AT7" s="34">
        <v>2509</v>
      </c>
      <c r="AU7" s="10">
        <f t="shared" si="0"/>
        <v>1.0386608210442407</v>
      </c>
      <c r="AV7" s="34">
        <v>30</v>
      </c>
      <c r="AW7" s="10">
        <v>30</v>
      </c>
      <c r="AX7" s="10">
        <f t="shared" si="17"/>
        <v>1</v>
      </c>
      <c r="AY7" s="34">
        <v>345</v>
      </c>
      <c r="AZ7" s="34">
        <v>367</v>
      </c>
      <c r="BA7" s="10">
        <f t="shared" si="18"/>
        <v>94.005449591280652</v>
      </c>
      <c r="BB7" s="34">
        <v>30</v>
      </c>
      <c r="BC7" s="37">
        <v>30</v>
      </c>
      <c r="BD7" s="37">
        <f t="shared" si="19"/>
        <v>1</v>
      </c>
      <c r="BE7" s="51">
        <v>104</v>
      </c>
      <c r="BF7" s="46">
        <v>492</v>
      </c>
      <c r="BG7" s="10">
        <f t="shared" si="20"/>
        <v>4.7307692307692308</v>
      </c>
      <c r="BH7" s="34">
        <v>30</v>
      </c>
      <c r="BI7" s="37">
        <v>0</v>
      </c>
      <c r="BJ7" s="10">
        <f t="shared" si="21"/>
        <v>0</v>
      </c>
      <c r="BK7" s="51">
        <v>478</v>
      </c>
      <c r="BL7" s="34">
        <v>469</v>
      </c>
      <c r="BM7" s="10">
        <f t="shared" si="22"/>
        <v>101.91897654584221</v>
      </c>
      <c r="BN7" s="34">
        <v>30</v>
      </c>
      <c r="BO7" s="37">
        <v>0</v>
      </c>
      <c r="BP7" s="37">
        <f t="shared" si="23"/>
        <v>0</v>
      </c>
      <c r="BQ7" s="34">
        <v>0</v>
      </c>
      <c r="BR7" s="34">
        <v>30</v>
      </c>
      <c r="BS7" s="10">
        <v>30</v>
      </c>
      <c r="BT7" s="10">
        <f t="shared" si="24"/>
        <v>1</v>
      </c>
      <c r="BU7" s="34">
        <v>97</v>
      </c>
      <c r="BV7" s="34">
        <v>10</v>
      </c>
      <c r="BW7" s="10">
        <v>10</v>
      </c>
      <c r="BX7" s="10">
        <f t="shared" si="25"/>
        <v>1</v>
      </c>
      <c r="BY7" s="34">
        <v>0</v>
      </c>
      <c r="BZ7" s="34">
        <v>40</v>
      </c>
      <c r="CA7" s="10">
        <v>0</v>
      </c>
      <c r="CB7" s="10">
        <f t="shared" si="26"/>
        <v>0</v>
      </c>
      <c r="CC7" s="52">
        <v>0.4</v>
      </c>
      <c r="CD7" s="34">
        <v>20</v>
      </c>
      <c r="CE7" s="41">
        <v>20</v>
      </c>
      <c r="CF7" s="37">
        <f t="shared" ref="CF7:CF22" si="32">CE7/CD7</f>
        <v>1</v>
      </c>
      <c r="CG7" s="34">
        <v>0</v>
      </c>
      <c r="CH7" s="34">
        <v>20</v>
      </c>
      <c r="CI7" s="10">
        <v>20</v>
      </c>
      <c r="CJ7" s="10">
        <f t="shared" si="27"/>
        <v>1</v>
      </c>
      <c r="CK7" s="12">
        <v>0</v>
      </c>
      <c r="CL7" s="34">
        <v>2923</v>
      </c>
      <c r="CM7" s="12">
        <f t="shared" si="28"/>
        <v>0</v>
      </c>
      <c r="CN7" s="11">
        <v>20</v>
      </c>
      <c r="CO7" s="10">
        <v>20</v>
      </c>
      <c r="CP7" s="10">
        <f t="shared" si="29"/>
        <v>1</v>
      </c>
      <c r="CQ7" s="44">
        <f t="shared" si="1"/>
        <v>470</v>
      </c>
      <c r="CR7" s="44">
        <f t="shared" si="2"/>
        <v>272.41153342070771</v>
      </c>
      <c r="CS7" s="13">
        <f t="shared" si="30"/>
        <v>0.57959900727810154</v>
      </c>
      <c r="CT7" s="27"/>
      <c r="CU7" s="27"/>
      <c r="CV7" s="28"/>
      <c r="CW7" s="8"/>
      <c r="CX7" s="29"/>
      <c r="CY7" s="7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</row>
    <row r="8" spans="1:150" s="31" customFormat="1" ht="31.5" customHeight="1" x14ac:dyDescent="0.25">
      <c r="A8" s="9" t="s">
        <v>48</v>
      </c>
      <c r="B8" s="33" t="s">
        <v>84</v>
      </c>
      <c r="C8" s="49">
        <v>39</v>
      </c>
      <c r="D8" s="49">
        <v>98</v>
      </c>
      <c r="E8" s="10">
        <f t="shared" si="3"/>
        <v>39.795918367346935</v>
      </c>
      <c r="F8" s="11">
        <v>30</v>
      </c>
      <c r="G8" s="10">
        <f t="shared" si="4"/>
        <v>17.055393586005827</v>
      </c>
      <c r="H8" s="10">
        <f t="shared" si="5"/>
        <v>0.56851311953352757</v>
      </c>
      <c r="I8" s="12">
        <v>1</v>
      </c>
      <c r="J8" s="42">
        <v>3312</v>
      </c>
      <c r="K8" s="43">
        <f t="shared" si="6"/>
        <v>3.0193236714975844E-2</v>
      </c>
      <c r="L8" s="37">
        <v>30</v>
      </c>
      <c r="M8" s="37">
        <v>30</v>
      </c>
      <c r="N8" s="37">
        <f t="shared" si="7"/>
        <v>1</v>
      </c>
      <c r="O8" s="34">
        <v>0</v>
      </c>
      <c r="P8" s="12">
        <v>229</v>
      </c>
      <c r="Q8" s="13">
        <f t="shared" si="8"/>
        <v>0</v>
      </c>
      <c r="R8" s="34">
        <v>30</v>
      </c>
      <c r="S8" s="37">
        <v>30</v>
      </c>
      <c r="T8" s="37">
        <f t="shared" si="9"/>
        <v>1</v>
      </c>
      <c r="U8" s="46">
        <v>3</v>
      </c>
      <c r="V8" s="34">
        <v>3312</v>
      </c>
      <c r="W8" s="10">
        <f t="shared" si="10"/>
        <v>9.0579710144927536E-2</v>
      </c>
      <c r="X8" s="34">
        <v>20</v>
      </c>
      <c r="Y8" s="37">
        <v>20</v>
      </c>
      <c r="Z8" s="37">
        <f t="shared" si="11"/>
        <v>1</v>
      </c>
      <c r="AA8" s="34">
        <v>3</v>
      </c>
      <c r="AB8" s="34">
        <v>3310</v>
      </c>
      <c r="AC8" s="10">
        <f t="shared" si="12"/>
        <v>9.0634441087613288E-2</v>
      </c>
      <c r="AD8" s="34">
        <v>40</v>
      </c>
      <c r="AE8" s="10">
        <v>40</v>
      </c>
      <c r="AF8" s="10">
        <f t="shared" si="31"/>
        <v>1</v>
      </c>
      <c r="AG8" s="53">
        <v>1178</v>
      </c>
      <c r="AH8" s="53">
        <v>1436</v>
      </c>
      <c r="AI8" s="10">
        <f t="shared" si="13"/>
        <v>82.033426183844014</v>
      </c>
      <c r="AJ8" s="34">
        <v>30</v>
      </c>
      <c r="AK8" s="37">
        <v>0</v>
      </c>
      <c r="AL8" s="37">
        <f t="shared" si="14"/>
        <v>0</v>
      </c>
      <c r="AM8" s="34">
        <v>1048</v>
      </c>
      <c r="AN8" s="34">
        <v>1616</v>
      </c>
      <c r="AO8" s="10">
        <f t="shared" si="15"/>
        <v>64.851485148514854</v>
      </c>
      <c r="AP8" s="34">
        <v>30</v>
      </c>
      <c r="AQ8" s="37">
        <v>0</v>
      </c>
      <c r="AR8" s="37">
        <f t="shared" si="16"/>
        <v>0</v>
      </c>
      <c r="AS8" s="34">
        <v>3044</v>
      </c>
      <c r="AT8" s="34">
        <v>3307</v>
      </c>
      <c r="AU8" s="10">
        <f t="shared" si="0"/>
        <v>0.92047172664045962</v>
      </c>
      <c r="AV8" s="34">
        <v>30</v>
      </c>
      <c r="AW8" s="10">
        <v>30</v>
      </c>
      <c r="AX8" s="10">
        <f t="shared" si="17"/>
        <v>1</v>
      </c>
      <c r="AY8" s="34">
        <v>420</v>
      </c>
      <c r="AZ8" s="34">
        <v>425</v>
      </c>
      <c r="BA8" s="10">
        <f t="shared" si="18"/>
        <v>98.82352941176471</v>
      </c>
      <c r="BB8" s="34">
        <v>30</v>
      </c>
      <c r="BC8" s="37">
        <v>30</v>
      </c>
      <c r="BD8" s="37">
        <f t="shared" si="19"/>
        <v>1</v>
      </c>
      <c r="BE8" s="51">
        <v>280</v>
      </c>
      <c r="BF8" s="46">
        <v>666</v>
      </c>
      <c r="BG8" s="10">
        <f t="shared" si="20"/>
        <v>2.3785714285714286</v>
      </c>
      <c r="BH8" s="34">
        <v>30</v>
      </c>
      <c r="BI8" s="37">
        <v>0</v>
      </c>
      <c r="BJ8" s="10">
        <f t="shared" si="21"/>
        <v>0</v>
      </c>
      <c r="BK8" s="51">
        <v>515</v>
      </c>
      <c r="BL8" s="34">
        <v>634</v>
      </c>
      <c r="BM8" s="10">
        <f t="shared" si="22"/>
        <v>81.230283911671918</v>
      </c>
      <c r="BN8" s="34">
        <v>30</v>
      </c>
      <c r="BO8" s="37">
        <v>30</v>
      </c>
      <c r="BP8" s="37">
        <f t="shared" si="23"/>
        <v>1</v>
      </c>
      <c r="BQ8" s="34">
        <v>0</v>
      </c>
      <c r="BR8" s="34">
        <v>30</v>
      </c>
      <c r="BS8" s="10">
        <v>30</v>
      </c>
      <c r="BT8" s="10">
        <f t="shared" si="24"/>
        <v>1</v>
      </c>
      <c r="BU8" s="34">
        <v>100</v>
      </c>
      <c r="BV8" s="34">
        <v>10</v>
      </c>
      <c r="BW8" s="10">
        <v>10</v>
      </c>
      <c r="BX8" s="10">
        <f t="shared" si="25"/>
        <v>1</v>
      </c>
      <c r="BY8" s="34">
        <v>0</v>
      </c>
      <c r="BZ8" s="34">
        <v>40</v>
      </c>
      <c r="CA8" s="10">
        <v>0</v>
      </c>
      <c r="CB8" s="10">
        <f t="shared" si="26"/>
        <v>0</v>
      </c>
      <c r="CC8" s="52">
        <v>0.4</v>
      </c>
      <c r="CD8" s="34">
        <v>20</v>
      </c>
      <c r="CE8" s="41">
        <v>20</v>
      </c>
      <c r="CF8" s="37">
        <f t="shared" si="32"/>
        <v>1</v>
      </c>
      <c r="CG8" s="34">
        <v>0</v>
      </c>
      <c r="CH8" s="34">
        <v>20</v>
      </c>
      <c r="CI8" s="10">
        <v>20</v>
      </c>
      <c r="CJ8" s="10">
        <f t="shared" si="27"/>
        <v>1</v>
      </c>
      <c r="CK8" s="12">
        <v>0</v>
      </c>
      <c r="CL8" s="34">
        <v>3312</v>
      </c>
      <c r="CM8" s="12">
        <f t="shared" si="28"/>
        <v>0</v>
      </c>
      <c r="CN8" s="11">
        <v>20</v>
      </c>
      <c r="CO8" s="10">
        <v>20</v>
      </c>
      <c r="CP8" s="10">
        <f t="shared" si="29"/>
        <v>1</v>
      </c>
      <c r="CQ8" s="44">
        <f t="shared" si="1"/>
        <v>470</v>
      </c>
      <c r="CR8" s="44">
        <f t="shared" si="2"/>
        <v>327.05539358600583</v>
      </c>
      <c r="CS8" s="13">
        <f t="shared" si="30"/>
        <v>0.69586253954469324</v>
      </c>
      <c r="CT8" s="27"/>
      <c r="CU8" s="27"/>
      <c r="CV8" s="28"/>
      <c r="CW8" s="8"/>
      <c r="CX8" s="29"/>
      <c r="CY8" s="7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</row>
    <row r="9" spans="1:150" s="14" customFormat="1" ht="46.5" customHeight="1" x14ac:dyDescent="0.25">
      <c r="A9" s="9" t="s">
        <v>49</v>
      </c>
      <c r="B9" s="33" t="s">
        <v>85</v>
      </c>
      <c r="C9" s="49">
        <v>42</v>
      </c>
      <c r="D9" s="49">
        <v>79</v>
      </c>
      <c r="E9" s="10">
        <f t="shared" si="3"/>
        <v>53.164556962025308</v>
      </c>
      <c r="F9" s="11">
        <v>30</v>
      </c>
      <c r="G9" s="10">
        <v>30</v>
      </c>
      <c r="H9" s="10">
        <f t="shared" si="5"/>
        <v>1</v>
      </c>
      <c r="I9" s="12">
        <v>1</v>
      </c>
      <c r="J9" s="42">
        <v>2299</v>
      </c>
      <c r="K9" s="43">
        <f t="shared" si="6"/>
        <v>4.3497172683775558E-2</v>
      </c>
      <c r="L9" s="37">
        <v>30</v>
      </c>
      <c r="M9" s="37">
        <v>30</v>
      </c>
      <c r="N9" s="37">
        <f t="shared" si="7"/>
        <v>1</v>
      </c>
      <c r="O9" s="34">
        <v>2</v>
      </c>
      <c r="P9" s="12">
        <v>111</v>
      </c>
      <c r="Q9" s="13">
        <f t="shared" si="8"/>
        <v>1.8018018018018018</v>
      </c>
      <c r="R9" s="34">
        <v>30</v>
      </c>
      <c r="S9" s="37">
        <v>0</v>
      </c>
      <c r="T9" s="37">
        <f t="shared" si="9"/>
        <v>0</v>
      </c>
      <c r="U9" s="46">
        <v>13</v>
      </c>
      <c r="V9" s="35">
        <v>2299</v>
      </c>
      <c r="W9" s="10">
        <f t="shared" si="10"/>
        <v>0.56546324488908217</v>
      </c>
      <c r="X9" s="34">
        <v>20</v>
      </c>
      <c r="Y9" s="37">
        <v>20</v>
      </c>
      <c r="Z9" s="37">
        <f t="shared" si="11"/>
        <v>1</v>
      </c>
      <c r="AA9" s="34">
        <v>13</v>
      </c>
      <c r="AB9" s="34">
        <v>2299</v>
      </c>
      <c r="AC9" s="10">
        <f t="shared" si="12"/>
        <v>0.56546324488908217</v>
      </c>
      <c r="AD9" s="34">
        <v>40</v>
      </c>
      <c r="AE9" s="10">
        <v>40</v>
      </c>
      <c r="AF9" s="10">
        <f t="shared" si="31"/>
        <v>1</v>
      </c>
      <c r="AG9" s="34">
        <v>1206</v>
      </c>
      <c r="AH9" s="35">
        <v>1214</v>
      </c>
      <c r="AI9" s="10">
        <f t="shared" si="13"/>
        <v>99.341021416803954</v>
      </c>
      <c r="AJ9" s="34">
        <v>30</v>
      </c>
      <c r="AK9" s="37">
        <v>30</v>
      </c>
      <c r="AL9" s="37">
        <f t="shared" si="14"/>
        <v>1</v>
      </c>
      <c r="AM9" s="34">
        <v>278</v>
      </c>
      <c r="AN9" s="34">
        <v>833</v>
      </c>
      <c r="AO9" s="10">
        <f t="shared" si="15"/>
        <v>33.373349339735896</v>
      </c>
      <c r="AP9" s="34">
        <v>30</v>
      </c>
      <c r="AQ9" s="37">
        <v>0</v>
      </c>
      <c r="AR9" s="37">
        <f t="shared" si="16"/>
        <v>0</v>
      </c>
      <c r="AS9" s="34">
        <v>1595</v>
      </c>
      <c r="AT9" s="34">
        <v>1487</v>
      </c>
      <c r="AU9" s="10">
        <f t="shared" si="0"/>
        <v>1.0726294552790854</v>
      </c>
      <c r="AV9" s="34">
        <v>30</v>
      </c>
      <c r="AW9" s="10">
        <v>30</v>
      </c>
      <c r="AX9" s="10">
        <f t="shared" si="17"/>
        <v>1</v>
      </c>
      <c r="AY9" s="34">
        <v>322</v>
      </c>
      <c r="AZ9" s="34">
        <v>309</v>
      </c>
      <c r="BA9" s="10">
        <f t="shared" si="18"/>
        <v>104.20711974110033</v>
      </c>
      <c r="BB9" s="34">
        <v>30</v>
      </c>
      <c r="BC9" s="37">
        <v>0</v>
      </c>
      <c r="BD9" s="37">
        <f t="shared" si="19"/>
        <v>0</v>
      </c>
      <c r="BE9" s="51">
        <v>74</v>
      </c>
      <c r="BF9" s="46">
        <v>521</v>
      </c>
      <c r="BG9" s="10">
        <f t="shared" si="20"/>
        <v>7.0405405405405403</v>
      </c>
      <c r="BH9" s="34">
        <v>30</v>
      </c>
      <c r="BI9" s="37">
        <v>0</v>
      </c>
      <c r="BJ9" s="10">
        <f t="shared" si="21"/>
        <v>0</v>
      </c>
      <c r="BK9" s="51">
        <v>290</v>
      </c>
      <c r="BL9" s="34">
        <v>285</v>
      </c>
      <c r="BM9" s="10">
        <f t="shared" si="22"/>
        <v>101.75438596491229</v>
      </c>
      <c r="BN9" s="34">
        <v>30</v>
      </c>
      <c r="BO9" s="37">
        <v>0</v>
      </c>
      <c r="BP9" s="37">
        <f t="shared" si="23"/>
        <v>0</v>
      </c>
      <c r="BQ9" s="34">
        <v>0</v>
      </c>
      <c r="BR9" s="34">
        <v>30</v>
      </c>
      <c r="BS9" s="10">
        <v>30</v>
      </c>
      <c r="BT9" s="10">
        <f t="shared" si="24"/>
        <v>1</v>
      </c>
      <c r="BU9" s="34">
        <v>60</v>
      </c>
      <c r="BV9" s="34">
        <v>10</v>
      </c>
      <c r="BW9" s="10">
        <v>10</v>
      </c>
      <c r="BX9" s="10">
        <f t="shared" si="25"/>
        <v>1</v>
      </c>
      <c r="BY9" s="34" t="s">
        <v>99</v>
      </c>
      <c r="BZ9" s="34">
        <v>40</v>
      </c>
      <c r="CA9" s="10">
        <v>20</v>
      </c>
      <c r="CB9" s="10">
        <f t="shared" si="26"/>
        <v>0.5</v>
      </c>
      <c r="CC9" s="40">
        <v>0.6</v>
      </c>
      <c r="CD9" s="34">
        <v>20</v>
      </c>
      <c r="CE9" s="41">
        <v>20</v>
      </c>
      <c r="CF9" s="37">
        <f t="shared" si="32"/>
        <v>1</v>
      </c>
      <c r="CG9" s="34">
        <v>0</v>
      </c>
      <c r="CH9" s="34">
        <v>20</v>
      </c>
      <c r="CI9" s="10">
        <v>20</v>
      </c>
      <c r="CJ9" s="10">
        <f t="shared" si="27"/>
        <v>1</v>
      </c>
      <c r="CK9" s="12">
        <v>0</v>
      </c>
      <c r="CL9" s="35">
        <v>2301</v>
      </c>
      <c r="CM9" s="12">
        <f t="shared" si="28"/>
        <v>0</v>
      </c>
      <c r="CN9" s="11">
        <v>20</v>
      </c>
      <c r="CO9" s="10">
        <v>20</v>
      </c>
      <c r="CP9" s="10">
        <f t="shared" si="29"/>
        <v>1</v>
      </c>
      <c r="CQ9" s="44">
        <f t="shared" si="1"/>
        <v>470</v>
      </c>
      <c r="CR9" s="44">
        <f t="shared" si="2"/>
        <v>300</v>
      </c>
      <c r="CS9" s="13">
        <f t="shared" si="30"/>
        <v>0.63829787234042556</v>
      </c>
      <c r="CT9" s="27"/>
      <c r="CU9" s="27"/>
      <c r="CV9" s="28"/>
      <c r="CW9" s="8"/>
      <c r="CX9" s="29"/>
      <c r="CY9" s="7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</row>
    <row r="10" spans="1:150" s="14" customFormat="1" ht="46.5" customHeight="1" x14ac:dyDescent="0.25">
      <c r="A10" s="23" t="s">
        <v>50</v>
      </c>
      <c r="B10" s="33" t="s">
        <v>97</v>
      </c>
      <c r="C10" s="49">
        <v>154</v>
      </c>
      <c r="D10" s="49">
        <v>221</v>
      </c>
      <c r="E10" s="10">
        <f t="shared" si="3"/>
        <v>69.68325791855203</v>
      </c>
      <c r="F10" s="11">
        <v>30</v>
      </c>
      <c r="G10" s="10">
        <f t="shared" si="4"/>
        <v>29.864253393665155</v>
      </c>
      <c r="H10" s="10">
        <f t="shared" si="5"/>
        <v>0.99547511312217185</v>
      </c>
      <c r="I10" s="12">
        <v>11</v>
      </c>
      <c r="J10" s="42">
        <v>4391</v>
      </c>
      <c r="K10" s="36">
        <f t="shared" si="6"/>
        <v>0.25051241175130951</v>
      </c>
      <c r="L10" s="37">
        <v>30</v>
      </c>
      <c r="M10" s="37">
        <v>30</v>
      </c>
      <c r="N10" s="37">
        <f t="shared" si="7"/>
        <v>1</v>
      </c>
      <c r="O10" s="34">
        <v>13</v>
      </c>
      <c r="P10" s="12">
        <v>1841</v>
      </c>
      <c r="Q10" s="13">
        <f t="shared" si="8"/>
        <v>0.70613796849538291</v>
      </c>
      <c r="R10" s="34">
        <v>30</v>
      </c>
      <c r="S10" s="37">
        <v>30</v>
      </c>
      <c r="T10" s="37">
        <f t="shared" si="9"/>
        <v>1</v>
      </c>
      <c r="U10" s="46">
        <v>43</v>
      </c>
      <c r="V10" s="35">
        <v>4391</v>
      </c>
      <c r="W10" s="10">
        <f t="shared" si="10"/>
        <v>0.97927579139148246</v>
      </c>
      <c r="X10" s="34">
        <v>20</v>
      </c>
      <c r="Y10" s="37">
        <v>20</v>
      </c>
      <c r="Z10" s="37">
        <f t="shared" si="11"/>
        <v>1</v>
      </c>
      <c r="AA10" s="34">
        <v>43</v>
      </c>
      <c r="AB10" s="34">
        <v>4390</v>
      </c>
      <c r="AC10" s="10">
        <f t="shared" si="12"/>
        <v>0.97949886104783601</v>
      </c>
      <c r="AD10" s="34">
        <v>40</v>
      </c>
      <c r="AE10" s="10">
        <v>0</v>
      </c>
      <c r="AF10" s="10">
        <f t="shared" si="31"/>
        <v>0</v>
      </c>
      <c r="AG10" s="54">
        <v>2713</v>
      </c>
      <c r="AH10" s="54">
        <v>2714</v>
      </c>
      <c r="AI10" s="10">
        <f t="shared" si="13"/>
        <v>99.963154016212229</v>
      </c>
      <c r="AJ10" s="34">
        <v>30</v>
      </c>
      <c r="AK10" s="37">
        <v>30</v>
      </c>
      <c r="AL10" s="37">
        <f t="shared" si="14"/>
        <v>1</v>
      </c>
      <c r="AM10" s="34">
        <v>1625</v>
      </c>
      <c r="AN10" s="34">
        <v>2630</v>
      </c>
      <c r="AO10" s="10">
        <f t="shared" si="15"/>
        <v>61.78707224334601</v>
      </c>
      <c r="AP10" s="34">
        <v>30</v>
      </c>
      <c r="AQ10" s="37">
        <v>0</v>
      </c>
      <c r="AR10" s="37">
        <f t="shared" si="16"/>
        <v>0</v>
      </c>
      <c r="AS10" s="34">
        <v>5911</v>
      </c>
      <c r="AT10" s="34">
        <v>5862</v>
      </c>
      <c r="AU10" s="10">
        <f t="shared" si="0"/>
        <v>1.0083589218696691</v>
      </c>
      <c r="AV10" s="34">
        <v>30</v>
      </c>
      <c r="AW10" s="10">
        <v>30</v>
      </c>
      <c r="AX10" s="10">
        <f t="shared" si="17"/>
        <v>1</v>
      </c>
      <c r="AY10" s="34">
        <v>659</v>
      </c>
      <c r="AZ10" s="34">
        <v>713</v>
      </c>
      <c r="BA10" s="10">
        <f t="shared" si="18"/>
        <v>92.426367461430573</v>
      </c>
      <c r="BB10" s="34">
        <v>30</v>
      </c>
      <c r="BC10" s="37">
        <v>30</v>
      </c>
      <c r="BD10" s="37">
        <f t="shared" si="19"/>
        <v>1</v>
      </c>
      <c r="BE10" s="51">
        <v>327</v>
      </c>
      <c r="BF10" s="46">
        <v>1107</v>
      </c>
      <c r="BG10" s="10">
        <f t="shared" si="20"/>
        <v>3.3853211009174311</v>
      </c>
      <c r="BH10" s="34">
        <v>30</v>
      </c>
      <c r="BI10" s="37">
        <v>0</v>
      </c>
      <c r="BJ10" s="10">
        <f t="shared" si="21"/>
        <v>0</v>
      </c>
      <c r="BK10" s="51">
        <v>1416</v>
      </c>
      <c r="BL10" s="34">
        <v>1303</v>
      </c>
      <c r="BM10" s="10">
        <f t="shared" si="22"/>
        <v>108.67229470452801</v>
      </c>
      <c r="BN10" s="34">
        <v>30</v>
      </c>
      <c r="BO10" s="37">
        <v>0</v>
      </c>
      <c r="BP10" s="37">
        <f t="shared" si="23"/>
        <v>0</v>
      </c>
      <c r="BQ10" s="34">
        <v>0</v>
      </c>
      <c r="BR10" s="34">
        <v>30</v>
      </c>
      <c r="BS10" s="10">
        <v>30</v>
      </c>
      <c r="BT10" s="10">
        <f t="shared" si="24"/>
        <v>1</v>
      </c>
      <c r="BU10" s="34">
        <v>80</v>
      </c>
      <c r="BV10" s="34">
        <v>10</v>
      </c>
      <c r="BW10" s="10">
        <v>10</v>
      </c>
      <c r="BX10" s="10">
        <f t="shared" si="25"/>
        <v>1</v>
      </c>
      <c r="BY10" s="34">
        <v>0</v>
      </c>
      <c r="BZ10" s="34">
        <v>40</v>
      </c>
      <c r="CA10" s="10">
        <v>0</v>
      </c>
      <c r="CB10" s="10">
        <f t="shared" si="26"/>
        <v>0</v>
      </c>
      <c r="CC10" s="40">
        <v>0.752</v>
      </c>
      <c r="CD10" s="34">
        <v>20</v>
      </c>
      <c r="CE10" s="41">
        <v>20</v>
      </c>
      <c r="CF10" s="37">
        <f t="shared" si="32"/>
        <v>1</v>
      </c>
      <c r="CG10" s="34">
        <v>0</v>
      </c>
      <c r="CH10" s="34">
        <v>20</v>
      </c>
      <c r="CI10" s="10">
        <v>20</v>
      </c>
      <c r="CJ10" s="10">
        <f t="shared" si="27"/>
        <v>1</v>
      </c>
      <c r="CK10" s="12"/>
      <c r="CL10" s="35">
        <v>4391</v>
      </c>
      <c r="CM10" s="12">
        <f t="shared" si="28"/>
        <v>0</v>
      </c>
      <c r="CN10" s="11">
        <v>20</v>
      </c>
      <c r="CO10" s="10"/>
      <c r="CP10" s="10">
        <f t="shared" si="29"/>
        <v>0</v>
      </c>
      <c r="CQ10" s="44">
        <f t="shared" si="1"/>
        <v>470</v>
      </c>
      <c r="CR10" s="44">
        <f t="shared" si="2"/>
        <v>279.86425339366514</v>
      </c>
      <c r="CS10" s="13">
        <f t="shared" si="30"/>
        <v>0.59545585828439396</v>
      </c>
      <c r="CT10" s="27"/>
      <c r="CU10" s="27"/>
      <c r="CV10" s="28"/>
      <c r="CW10" s="8"/>
      <c r="CX10" s="29"/>
      <c r="CY10" s="7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</row>
    <row r="11" spans="1:150" s="14" customFormat="1" ht="30.75" customHeight="1" x14ac:dyDescent="0.25">
      <c r="A11" s="23" t="s">
        <v>50</v>
      </c>
      <c r="B11" s="33" t="s">
        <v>95</v>
      </c>
      <c r="C11" s="49">
        <v>167</v>
      </c>
      <c r="D11" s="49">
        <v>241</v>
      </c>
      <c r="E11" s="10">
        <f t="shared" si="3"/>
        <v>69.294605809128626</v>
      </c>
      <c r="F11" s="11">
        <v>30</v>
      </c>
      <c r="G11" s="10">
        <f t="shared" si="4"/>
        <v>29.697688203912268</v>
      </c>
      <c r="H11" s="10">
        <f t="shared" si="5"/>
        <v>0.98992294013040893</v>
      </c>
      <c r="I11" s="12">
        <v>7</v>
      </c>
      <c r="J11" s="42">
        <v>3800</v>
      </c>
      <c r="K11" s="36">
        <f t="shared" si="6"/>
        <v>0.18421052631578946</v>
      </c>
      <c r="L11" s="37">
        <v>30</v>
      </c>
      <c r="M11" s="37">
        <v>30</v>
      </c>
      <c r="N11" s="37">
        <f t="shared" si="7"/>
        <v>1</v>
      </c>
      <c r="O11" s="34">
        <v>12</v>
      </c>
      <c r="P11" s="12">
        <v>1014</v>
      </c>
      <c r="Q11" s="13">
        <f t="shared" si="8"/>
        <v>1.1834319526627219</v>
      </c>
      <c r="R11" s="34">
        <v>30</v>
      </c>
      <c r="S11" s="37">
        <v>0</v>
      </c>
      <c r="T11" s="37">
        <f t="shared" si="9"/>
        <v>0</v>
      </c>
      <c r="U11" s="46">
        <v>28</v>
      </c>
      <c r="V11" s="35">
        <v>3800</v>
      </c>
      <c r="W11" s="10">
        <f t="shared" si="10"/>
        <v>0.73684210526315785</v>
      </c>
      <c r="X11" s="34">
        <v>20</v>
      </c>
      <c r="Y11" s="37">
        <v>20</v>
      </c>
      <c r="Z11" s="37">
        <f t="shared" si="11"/>
        <v>1</v>
      </c>
      <c r="AA11" s="11">
        <v>28</v>
      </c>
      <c r="AB11" s="11">
        <v>3800</v>
      </c>
      <c r="AC11" s="10">
        <f t="shared" si="12"/>
        <v>0.73684210526315785</v>
      </c>
      <c r="AD11" s="34">
        <v>40</v>
      </c>
      <c r="AE11" s="10">
        <v>40</v>
      </c>
      <c r="AF11" s="10">
        <f t="shared" si="31"/>
        <v>1</v>
      </c>
      <c r="AG11" s="55">
        <v>1220</v>
      </c>
      <c r="AH11" s="55">
        <v>1397</v>
      </c>
      <c r="AI11" s="10">
        <f t="shared" si="13"/>
        <v>87.329992841803858</v>
      </c>
      <c r="AJ11" s="34">
        <v>30</v>
      </c>
      <c r="AK11" s="10">
        <f>AI11*30/90</f>
        <v>29.109997613934617</v>
      </c>
      <c r="AL11" s="13">
        <f t="shared" si="14"/>
        <v>0.97033325379782054</v>
      </c>
      <c r="AM11" s="34">
        <v>893</v>
      </c>
      <c r="AN11" s="34">
        <v>1497</v>
      </c>
      <c r="AO11" s="10">
        <f t="shared" si="15"/>
        <v>59.65263861055444</v>
      </c>
      <c r="AP11" s="34">
        <v>30</v>
      </c>
      <c r="AQ11" s="37">
        <v>0</v>
      </c>
      <c r="AR11" s="37">
        <f t="shared" si="16"/>
        <v>0</v>
      </c>
      <c r="AS11" s="34">
        <v>3403</v>
      </c>
      <c r="AT11" s="34">
        <v>3287</v>
      </c>
      <c r="AU11" s="10">
        <f t="shared" si="0"/>
        <v>1.0352905384849407</v>
      </c>
      <c r="AV11" s="34">
        <v>30</v>
      </c>
      <c r="AW11" s="10">
        <v>30</v>
      </c>
      <c r="AX11" s="10">
        <f t="shared" si="17"/>
        <v>1</v>
      </c>
      <c r="AY11" s="34">
        <v>431</v>
      </c>
      <c r="AZ11" s="34">
        <v>458</v>
      </c>
      <c r="BA11" s="10">
        <f t="shared" si="18"/>
        <v>94.104803493449779</v>
      </c>
      <c r="BB11" s="34">
        <v>30</v>
      </c>
      <c r="BC11" s="37">
        <v>30</v>
      </c>
      <c r="BD11" s="37">
        <f t="shared" si="19"/>
        <v>1</v>
      </c>
      <c r="BE11" s="51">
        <v>182</v>
      </c>
      <c r="BF11" s="46">
        <v>692</v>
      </c>
      <c r="BG11" s="10">
        <f t="shared" si="20"/>
        <v>3.802197802197802</v>
      </c>
      <c r="BH11" s="34">
        <v>30</v>
      </c>
      <c r="BI11" s="37">
        <v>0</v>
      </c>
      <c r="BJ11" s="10">
        <f t="shared" si="21"/>
        <v>0</v>
      </c>
      <c r="BK11" s="51">
        <v>714</v>
      </c>
      <c r="BL11" s="34">
        <v>706</v>
      </c>
      <c r="BM11" s="10">
        <f t="shared" si="22"/>
        <v>101.13314447592067</v>
      </c>
      <c r="BN11" s="34">
        <v>30</v>
      </c>
      <c r="BO11" s="37">
        <v>0</v>
      </c>
      <c r="BP11" s="37">
        <f t="shared" si="23"/>
        <v>0</v>
      </c>
      <c r="BQ11" s="34">
        <v>0</v>
      </c>
      <c r="BR11" s="34">
        <v>30</v>
      </c>
      <c r="BS11" s="10">
        <v>30</v>
      </c>
      <c r="BT11" s="10">
        <f t="shared" si="24"/>
        <v>1</v>
      </c>
      <c r="BU11" s="34">
        <v>70</v>
      </c>
      <c r="BV11" s="34">
        <v>10</v>
      </c>
      <c r="BW11" s="10">
        <v>10</v>
      </c>
      <c r="BX11" s="10">
        <f t="shared" si="25"/>
        <v>1</v>
      </c>
      <c r="BY11" s="34">
        <v>0</v>
      </c>
      <c r="BZ11" s="34">
        <v>40</v>
      </c>
      <c r="CA11" s="10">
        <v>0</v>
      </c>
      <c r="CB11" s="10">
        <f t="shared" si="26"/>
        <v>0</v>
      </c>
      <c r="CC11" s="40">
        <v>0.55200000000000005</v>
      </c>
      <c r="CD11" s="34">
        <v>20</v>
      </c>
      <c r="CE11" s="41">
        <v>20</v>
      </c>
      <c r="CF11" s="37">
        <f t="shared" si="32"/>
        <v>1</v>
      </c>
      <c r="CG11" s="34">
        <v>0</v>
      </c>
      <c r="CH11" s="34">
        <v>20</v>
      </c>
      <c r="CI11" s="10">
        <v>20</v>
      </c>
      <c r="CJ11" s="10">
        <f t="shared" si="27"/>
        <v>1</v>
      </c>
      <c r="CK11" s="12"/>
      <c r="CL11" s="35">
        <v>3800</v>
      </c>
      <c r="CM11" s="12">
        <f t="shared" si="28"/>
        <v>0</v>
      </c>
      <c r="CN11" s="11">
        <v>20</v>
      </c>
      <c r="CO11" s="10"/>
      <c r="CP11" s="10">
        <f t="shared" si="29"/>
        <v>0</v>
      </c>
      <c r="CQ11" s="44">
        <f t="shared" si="1"/>
        <v>470</v>
      </c>
      <c r="CR11" s="44">
        <f t="shared" si="2"/>
        <v>288.80768581784685</v>
      </c>
      <c r="CS11" s="13">
        <f t="shared" si="30"/>
        <v>0.61448443791031249</v>
      </c>
      <c r="CT11" s="27"/>
      <c r="CU11" s="27"/>
      <c r="CV11" s="28"/>
      <c r="CW11" s="8"/>
      <c r="CX11" s="29"/>
      <c r="CY11" s="7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</row>
    <row r="12" spans="1:150" s="31" customFormat="1" ht="40.5" customHeight="1" x14ac:dyDescent="0.25">
      <c r="A12" s="9" t="s">
        <v>51</v>
      </c>
      <c r="B12" s="33" t="s">
        <v>86</v>
      </c>
      <c r="C12" s="34">
        <v>94</v>
      </c>
      <c r="D12" s="49">
        <v>132</v>
      </c>
      <c r="E12" s="10">
        <v>71.212121212121218</v>
      </c>
      <c r="F12" s="11">
        <v>30</v>
      </c>
      <c r="G12" s="10">
        <v>30</v>
      </c>
      <c r="H12" s="10">
        <f t="shared" si="5"/>
        <v>1</v>
      </c>
      <c r="I12" s="12">
        <v>18</v>
      </c>
      <c r="J12" s="42">
        <v>3790</v>
      </c>
      <c r="K12" s="36">
        <f t="shared" si="6"/>
        <v>0.47493403693931396</v>
      </c>
      <c r="L12" s="37">
        <v>30</v>
      </c>
      <c r="M12" s="37">
        <v>30</v>
      </c>
      <c r="N12" s="37">
        <f t="shared" si="7"/>
        <v>1</v>
      </c>
      <c r="O12" s="34">
        <v>6</v>
      </c>
      <c r="P12" s="12">
        <v>704</v>
      </c>
      <c r="Q12" s="13">
        <f t="shared" si="8"/>
        <v>0.85227272727272718</v>
      </c>
      <c r="R12" s="34">
        <v>30</v>
      </c>
      <c r="S12" s="37">
        <v>30</v>
      </c>
      <c r="T12" s="37">
        <f t="shared" si="9"/>
        <v>1</v>
      </c>
      <c r="U12" s="46">
        <v>6</v>
      </c>
      <c r="V12" s="35">
        <v>3793</v>
      </c>
      <c r="W12" s="10">
        <f t="shared" si="10"/>
        <v>0.15818613234906406</v>
      </c>
      <c r="X12" s="34">
        <v>20</v>
      </c>
      <c r="Y12" s="37">
        <v>20</v>
      </c>
      <c r="Z12" s="37">
        <f t="shared" si="11"/>
        <v>1</v>
      </c>
      <c r="AA12" s="34">
        <v>5</v>
      </c>
      <c r="AB12" s="34">
        <v>3671</v>
      </c>
      <c r="AC12" s="10">
        <f t="shared" si="12"/>
        <v>0.1362026695723236</v>
      </c>
      <c r="AD12" s="34">
        <v>40</v>
      </c>
      <c r="AE12" s="10">
        <v>40</v>
      </c>
      <c r="AF12" s="10">
        <f t="shared" si="31"/>
        <v>1</v>
      </c>
      <c r="AG12" s="34">
        <v>1432</v>
      </c>
      <c r="AH12" s="35">
        <v>1469</v>
      </c>
      <c r="AI12" s="10">
        <f t="shared" si="13"/>
        <v>97.481279782164748</v>
      </c>
      <c r="AJ12" s="34">
        <v>30</v>
      </c>
      <c r="AK12" s="37">
        <v>30</v>
      </c>
      <c r="AL12" s="37">
        <f t="shared" si="14"/>
        <v>1</v>
      </c>
      <c r="AM12" s="34">
        <v>756</v>
      </c>
      <c r="AN12" s="34">
        <v>1594</v>
      </c>
      <c r="AO12" s="10">
        <f t="shared" si="15"/>
        <v>47.427854454203263</v>
      </c>
      <c r="AP12" s="34">
        <v>30</v>
      </c>
      <c r="AQ12" s="37">
        <v>0</v>
      </c>
      <c r="AR12" s="37">
        <f t="shared" si="16"/>
        <v>0</v>
      </c>
      <c r="AS12" s="34">
        <v>2665</v>
      </c>
      <c r="AT12" s="34">
        <v>2790</v>
      </c>
      <c r="AU12" s="10">
        <f t="shared" si="0"/>
        <v>0.95519713261648742</v>
      </c>
      <c r="AV12" s="34">
        <v>30</v>
      </c>
      <c r="AW12" s="10">
        <v>30</v>
      </c>
      <c r="AX12" s="10">
        <f t="shared" si="17"/>
        <v>1</v>
      </c>
      <c r="AY12" s="34">
        <v>570</v>
      </c>
      <c r="AZ12" s="34">
        <v>557</v>
      </c>
      <c r="BA12" s="10">
        <f t="shared" si="18"/>
        <v>102.33393177737882</v>
      </c>
      <c r="BB12" s="34">
        <v>30</v>
      </c>
      <c r="BC12" s="37">
        <v>0</v>
      </c>
      <c r="BD12" s="37">
        <f t="shared" si="19"/>
        <v>0</v>
      </c>
      <c r="BE12" s="51">
        <v>152</v>
      </c>
      <c r="BF12" s="46">
        <v>951</v>
      </c>
      <c r="BG12" s="10">
        <f t="shared" si="20"/>
        <v>6.2565789473684212</v>
      </c>
      <c r="BH12" s="34">
        <v>30</v>
      </c>
      <c r="BI12" s="37">
        <v>0</v>
      </c>
      <c r="BJ12" s="10">
        <f t="shared" si="21"/>
        <v>0</v>
      </c>
      <c r="BK12" s="51">
        <v>700</v>
      </c>
      <c r="BL12" s="34">
        <v>675</v>
      </c>
      <c r="BM12" s="10">
        <f t="shared" si="22"/>
        <v>103.7037037037037</v>
      </c>
      <c r="BN12" s="34">
        <v>30</v>
      </c>
      <c r="BO12" s="37">
        <v>0</v>
      </c>
      <c r="BP12" s="37">
        <f t="shared" si="23"/>
        <v>0</v>
      </c>
      <c r="BQ12" s="34">
        <v>1</v>
      </c>
      <c r="BR12" s="34">
        <v>30</v>
      </c>
      <c r="BS12" s="10">
        <v>20</v>
      </c>
      <c r="BT12" s="10">
        <f t="shared" si="24"/>
        <v>0.66666666666666663</v>
      </c>
      <c r="BU12" s="34">
        <v>100</v>
      </c>
      <c r="BV12" s="34">
        <v>10</v>
      </c>
      <c r="BW12" s="10">
        <v>10</v>
      </c>
      <c r="BX12" s="10">
        <f t="shared" si="25"/>
        <v>1</v>
      </c>
      <c r="BY12" s="34">
        <v>1</v>
      </c>
      <c r="BZ12" s="34">
        <v>40</v>
      </c>
      <c r="CA12" s="10">
        <v>20</v>
      </c>
      <c r="CB12" s="10">
        <f t="shared" si="26"/>
        <v>0.5</v>
      </c>
      <c r="CC12" s="40">
        <v>0.95599999999999996</v>
      </c>
      <c r="CD12" s="34">
        <v>20</v>
      </c>
      <c r="CE12" s="41">
        <v>20</v>
      </c>
      <c r="CF12" s="37">
        <f t="shared" si="32"/>
        <v>1</v>
      </c>
      <c r="CG12" s="34">
        <v>0</v>
      </c>
      <c r="CH12" s="34">
        <v>20</v>
      </c>
      <c r="CI12" s="10">
        <v>20</v>
      </c>
      <c r="CJ12" s="10">
        <f t="shared" si="27"/>
        <v>1</v>
      </c>
      <c r="CK12" s="12">
        <v>1</v>
      </c>
      <c r="CL12" s="35">
        <v>3793</v>
      </c>
      <c r="CM12" s="43">
        <f t="shared" si="28"/>
        <v>2.6364355391510681E-2</v>
      </c>
      <c r="CN12" s="11">
        <v>20</v>
      </c>
      <c r="CO12" s="10">
        <v>20</v>
      </c>
      <c r="CP12" s="10">
        <f t="shared" si="29"/>
        <v>1</v>
      </c>
      <c r="CQ12" s="44">
        <f t="shared" si="1"/>
        <v>470</v>
      </c>
      <c r="CR12" s="44">
        <f t="shared" si="2"/>
        <v>320</v>
      </c>
      <c r="CS12" s="13">
        <f t="shared" si="30"/>
        <v>0.68085106382978722</v>
      </c>
      <c r="CT12" s="27"/>
      <c r="CU12" s="27"/>
      <c r="CV12" s="28"/>
      <c r="CW12" s="8"/>
      <c r="CX12" s="29"/>
      <c r="CY12" s="7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</row>
    <row r="13" spans="1:150" s="31" customFormat="1" ht="46.5" customHeight="1" x14ac:dyDescent="0.25">
      <c r="A13" s="9" t="s">
        <v>52</v>
      </c>
      <c r="B13" s="33" t="s">
        <v>103</v>
      </c>
      <c r="C13" s="49">
        <v>111</v>
      </c>
      <c r="D13" s="49">
        <v>148</v>
      </c>
      <c r="E13" s="10">
        <f t="shared" si="3"/>
        <v>75</v>
      </c>
      <c r="F13" s="11">
        <v>30</v>
      </c>
      <c r="G13" s="10">
        <f t="shared" si="4"/>
        <v>32.142857142857146</v>
      </c>
      <c r="H13" s="10">
        <f t="shared" si="5"/>
        <v>1.0714285714285716</v>
      </c>
      <c r="I13" s="12">
        <v>4</v>
      </c>
      <c r="J13" s="42">
        <v>2497</v>
      </c>
      <c r="K13" s="36">
        <f t="shared" si="6"/>
        <v>0.16019223067681218</v>
      </c>
      <c r="L13" s="37">
        <v>30</v>
      </c>
      <c r="M13" s="37">
        <v>30</v>
      </c>
      <c r="N13" s="37">
        <f t="shared" si="7"/>
        <v>1</v>
      </c>
      <c r="O13" s="34">
        <v>5</v>
      </c>
      <c r="P13" s="12">
        <v>220</v>
      </c>
      <c r="Q13" s="13">
        <f t="shared" si="8"/>
        <v>2.2727272727272729</v>
      </c>
      <c r="R13" s="34">
        <v>30</v>
      </c>
      <c r="S13" s="37">
        <v>0</v>
      </c>
      <c r="T13" s="37">
        <f t="shared" si="9"/>
        <v>0</v>
      </c>
      <c r="U13" s="46">
        <v>17</v>
      </c>
      <c r="V13" s="35">
        <v>2497</v>
      </c>
      <c r="W13" s="10">
        <f t="shared" si="10"/>
        <v>0.68081698037645177</v>
      </c>
      <c r="X13" s="34">
        <v>20</v>
      </c>
      <c r="Y13" s="37">
        <v>20</v>
      </c>
      <c r="Z13" s="37">
        <f t="shared" si="11"/>
        <v>1</v>
      </c>
      <c r="AA13" s="34">
        <v>17</v>
      </c>
      <c r="AB13" s="34">
        <v>2497</v>
      </c>
      <c r="AC13" s="10">
        <f t="shared" si="12"/>
        <v>0.68081698037645177</v>
      </c>
      <c r="AD13" s="34">
        <v>40</v>
      </c>
      <c r="AE13" s="10">
        <v>40</v>
      </c>
      <c r="AF13" s="10">
        <f t="shared" si="31"/>
        <v>1</v>
      </c>
      <c r="AG13" s="34">
        <v>3030</v>
      </c>
      <c r="AH13" s="35">
        <v>3032</v>
      </c>
      <c r="AI13" s="10">
        <f t="shared" si="13"/>
        <v>99.934036939313984</v>
      </c>
      <c r="AJ13" s="34">
        <v>30</v>
      </c>
      <c r="AK13" s="37">
        <v>30</v>
      </c>
      <c r="AL13" s="37">
        <f t="shared" si="14"/>
        <v>1</v>
      </c>
      <c r="AM13" s="34">
        <v>887</v>
      </c>
      <c r="AN13" s="34">
        <v>1449</v>
      </c>
      <c r="AO13" s="10">
        <f t="shared" si="15"/>
        <v>61.214630779848164</v>
      </c>
      <c r="AP13" s="34">
        <v>30</v>
      </c>
      <c r="AQ13" s="37">
        <v>0</v>
      </c>
      <c r="AR13" s="37">
        <f t="shared" si="16"/>
        <v>0</v>
      </c>
      <c r="AS13" s="34">
        <v>3316</v>
      </c>
      <c r="AT13" s="34">
        <v>3202</v>
      </c>
      <c r="AU13" s="10">
        <f t="shared" si="0"/>
        <v>1.0356027482823236</v>
      </c>
      <c r="AV13" s="34">
        <v>30</v>
      </c>
      <c r="AW13" s="10">
        <v>30</v>
      </c>
      <c r="AX13" s="10">
        <f t="shared" si="17"/>
        <v>1</v>
      </c>
      <c r="AY13" s="34">
        <v>330</v>
      </c>
      <c r="AZ13" s="34">
        <v>374</v>
      </c>
      <c r="BA13" s="10">
        <f t="shared" si="18"/>
        <v>88.235294117647058</v>
      </c>
      <c r="BB13" s="34">
        <v>30</v>
      </c>
      <c r="BC13" s="37">
        <v>30</v>
      </c>
      <c r="BD13" s="37">
        <f t="shared" si="19"/>
        <v>1</v>
      </c>
      <c r="BE13" s="51">
        <v>117</v>
      </c>
      <c r="BF13" s="46">
        <v>613</v>
      </c>
      <c r="BG13" s="10">
        <f t="shared" si="20"/>
        <v>5.2393162393162394</v>
      </c>
      <c r="BH13" s="34">
        <v>30</v>
      </c>
      <c r="BI13" s="37">
        <v>0</v>
      </c>
      <c r="BJ13" s="10">
        <f t="shared" si="21"/>
        <v>0</v>
      </c>
      <c r="BK13" s="51">
        <v>619</v>
      </c>
      <c r="BL13" s="34">
        <v>643</v>
      </c>
      <c r="BM13" s="10">
        <f t="shared" si="22"/>
        <v>96.26749611197512</v>
      </c>
      <c r="BN13" s="34">
        <v>30</v>
      </c>
      <c r="BO13" s="37">
        <v>30</v>
      </c>
      <c r="BP13" s="37">
        <f t="shared" si="23"/>
        <v>1</v>
      </c>
      <c r="BQ13" s="34">
        <v>0</v>
      </c>
      <c r="BR13" s="34">
        <v>30</v>
      </c>
      <c r="BS13" s="10">
        <v>30</v>
      </c>
      <c r="BT13" s="10">
        <f t="shared" si="24"/>
        <v>1</v>
      </c>
      <c r="BU13" s="34">
        <v>75</v>
      </c>
      <c r="BV13" s="34">
        <v>10</v>
      </c>
      <c r="BW13" s="10">
        <v>10</v>
      </c>
      <c r="BX13" s="10">
        <f t="shared" si="25"/>
        <v>1</v>
      </c>
      <c r="BY13" s="34" t="s">
        <v>113</v>
      </c>
      <c r="BZ13" s="34">
        <v>40</v>
      </c>
      <c r="CA13" s="10">
        <v>20</v>
      </c>
      <c r="CB13" s="10">
        <f t="shared" si="26"/>
        <v>0.5</v>
      </c>
      <c r="CC13" s="40">
        <v>0.60199999999999998</v>
      </c>
      <c r="CD13" s="34">
        <v>20</v>
      </c>
      <c r="CE13" s="41">
        <v>20</v>
      </c>
      <c r="CF13" s="37">
        <f t="shared" si="32"/>
        <v>1</v>
      </c>
      <c r="CG13" s="34">
        <v>0</v>
      </c>
      <c r="CH13" s="34">
        <v>20</v>
      </c>
      <c r="CI13" s="10">
        <v>20</v>
      </c>
      <c r="CJ13" s="10">
        <f t="shared" si="27"/>
        <v>1</v>
      </c>
      <c r="CK13" s="12">
        <v>0</v>
      </c>
      <c r="CL13" s="35">
        <v>2820</v>
      </c>
      <c r="CM13" s="12">
        <f t="shared" si="28"/>
        <v>0</v>
      </c>
      <c r="CN13" s="11">
        <v>20</v>
      </c>
      <c r="CO13" s="10">
        <v>20</v>
      </c>
      <c r="CP13" s="10">
        <f t="shared" si="29"/>
        <v>1</v>
      </c>
      <c r="CQ13" s="44">
        <f t="shared" si="1"/>
        <v>470</v>
      </c>
      <c r="CR13" s="44">
        <f t="shared" si="2"/>
        <v>362.14285714285711</v>
      </c>
      <c r="CS13" s="13">
        <f t="shared" si="30"/>
        <v>0.77051671732522786</v>
      </c>
      <c r="CT13" s="27"/>
      <c r="CU13" s="27"/>
      <c r="CV13" s="28"/>
      <c r="CW13" s="8"/>
      <c r="CX13" s="29"/>
      <c r="CY13" s="7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</row>
    <row r="14" spans="1:150" s="14" customFormat="1" ht="30.75" customHeight="1" x14ac:dyDescent="0.25">
      <c r="A14" s="9" t="s">
        <v>53</v>
      </c>
      <c r="B14" s="33" t="s">
        <v>87</v>
      </c>
      <c r="C14" s="49">
        <v>158</v>
      </c>
      <c r="D14" s="49">
        <v>345</v>
      </c>
      <c r="E14" s="10">
        <f t="shared" si="3"/>
        <v>45.79710144927536</v>
      </c>
      <c r="F14" s="11">
        <v>30</v>
      </c>
      <c r="G14" s="10">
        <f t="shared" si="4"/>
        <v>19.627329192546583</v>
      </c>
      <c r="H14" s="10">
        <f t="shared" si="5"/>
        <v>0.6542443064182194</v>
      </c>
      <c r="I14" s="12">
        <v>0</v>
      </c>
      <c r="J14" s="42">
        <v>7618</v>
      </c>
      <c r="K14" s="56">
        <f t="shared" si="6"/>
        <v>0</v>
      </c>
      <c r="L14" s="37">
        <v>30</v>
      </c>
      <c r="M14" s="37">
        <v>30</v>
      </c>
      <c r="N14" s="37">
        <f t="shared" si="7"/>
        <v>1</v>
      </c>
      <c r="O14" s="34">
        <v>7</v>
      </c>
      <c r="P14" s="12">
        <v>738</v>
      </c>
      <c r="Q14" s="13">
        <f t="shared" si="8"/>
        <v>0.94850948509485089</v>
      </c>
      <c r="R14" s="34">
        <v>30</v>
      </c>
      <c r="S14" s="37">
        <v>30</v>
      </c>
      <c r="T14" s="37">
        <f t="shared" si="9"/>
        <v>1</v>
      </c>
      <c r="U14" s="46">
        <v>37</v>
      </c>
      <c r="V14" s="35">
        <v>7615</v>
      </c>
      <c r="W14" s="10">
        <f t="shared" si="10"/>
        <v>0.48588312541037426</v>
      </c>
      <c r="X14" s="34">
        <v>20</v>
      </c>
      <c r="Y14" s="37">
        <v>20</v>
      </c>
      <c r="Z14" s="37">
        <f t="shared" si="11"/>
        <v>1</v>
      </c>
      <c r="AA14" s="34">
        <v>26</v>
      </c>
      <c r="AB14" s="34">
        <v>7402</v>
      </c>
      <c r="AC14" s="10">
        <f t="shared" si="12"/>
        <v>0.35125641718454476</v>
      </c>
      <c r="AD14" s="34">
        <v>40</v>
      </c>
      <c r="AE14" s="10">
        <v>40</v>
      </c>
      <c r="AF14" s="10">
        <f t="shared" si="31"/>
        <v>1</v>
      </c>
      <c r="AG14" s="57">
        <v>1732</v>
      </c>
      <c r="AH14" s="57">
        <v>3044</v>
      </c>
      <c r="AI14" s="10">
        <f t="shared" si="13"/>
        <v>56.898817345597898</v>
      </c>
      <c r="AJ14" s="34">
        <v>30</v>
      </c>
      <c r="AK14" s="10">
        <f>AI14*30/90</f>
        <v>18.966272448532632</v>
      </c>
      <c r="AL14" s="13">
        <f t="shared" ref="AL14" si="33">AK14/AJ14</f>
        <v>0.63220908161775435</v>
      </c>
      <c r="AM14" s="34">
        <v>1700</v>
      </c>
      <c r="AN14" s="34">
        <v>3991</v>
      </c>
      <c r="AO14" s="10">
        <f t="shared" si="15"/>
        <v>42.595840641443253</v>
      </c>
      <c r="AP14" s="34">
        <v>30</v>
      </c>
      <c r="AQ14" s="37">
        <v>0</v>
      </c>
      <c r="AR14" s="37">
        <f t="shared" si="16"/>
        <v>0</v>
      </c>
      <c r="AS14" s="34">
        <v>9928</v>
      </c>
      <c r="AT14" s="34">
        <v>9860</v>
      </c>
      <c r="AU14" s="10">
        <f t="shared" si="0"/>
        <v>1.0068965517241379</v>
      </c>
      <c r="AV14" s="34">
        <v>30</v>
      </c>
      <c r="AW14" s="10">
        <v>30</v>
      </c>
      <c r="AX14" s="10">
        <f t="shared" si="17"/>
        <v>1</v>
      </c>
      <c r="AY14" s="34">
        <v>702</v>
      </c>
      <c r="AZ14" s="34">
        <v>795</v>
      </c>
      <c r="BA14" s="10">
        <f t="shared" si="18"/>
        <v>88.301886792452834</v>
      </c>
      <c r="BB14" s="34">
        <v>30</v>
      </c>
      <c r="BC14" s="37">
        <v>30</v>
      </c>
      <c r="BD14" s="37">
        <f t="shared" si="19"/>
        <v>1</v>
      </c>
      <c r="BE14" s="51">
        <v>574</v>
      </c>
      <c r="BF14" s="46">
        <v>1370</v>
      </c>
      <c r="BG14" s="10">
        <f t="shared" si="20"/>
        <v>2.3867595818815333</v>
      </c>
      <c r="BH14" s="34">
        <v>30</v>
      </c>
      <c r="BI14" s="37">
        <v>0</v>
      </c>
      <c r="BJ14" s="10">
        <f t="shared" si="21"/>
        <v>0</v>
      </c>
      <c r="BK14" s="51">
        <v>1903</v>
      </c>
      <c r="BL14" s="34">
        <v>1768</v>
      </c>
      <c r="BM14" s="10">
        <f t="shared" si="22"/>
        <v>107.63574660633483</v>
      </c>
      <c r="BN14" s="34">
        <v>30</v>
      </c>
      <c r="BO14" s="37">
        <v>0</v>
      </c>
      <c r="BP14" s="37">
        <f t="shared" si="23"/>
        <v>0</v>
      </c>
      <c r="BQ14" s="34">
        <v>0</v>
      </c>
      <c r="BR14" s="34">
        <v>30</v>
      </c>
      <c r="BS14" s="10">
        <v>30</v>
      </c>
      <c r="BT14" s="10">
        <f t="shared" si="24"/>
        <v>1</v>
      </c>
      <c r="BU14" s="34">
        <v>58</v>
      </c>
      <c r="BV14" s="34">
        <v>10</v>
      </c>
      <c r="BW14" s="10">
        <v>10</v>
      </c>
      <c r="BX14" s="10">
        <f t="shared" si="25"/>
        <v>1</v>
      </c>
      <c r="BY14" s="34">
        <v>0</v>
      </c>
      <c r="BZ14" s="34">
        <v>40</v>
      </c>
      <c r="CA14" s="10">
        <v>0</v>
      </c>
      <c r="CB14" s="10">
        <f t="shared" si="26"/>
        <v>0</v>
      </c>
      <c r="CC14" s="40">
        <v>0.96099999999999997</v>
      </c>
      <c r="CD14" s="34">
        <v>20</v>
      </c>
      <c r="CE14" s="41">
        <v>20</v>
      </c>
      <c r="CF14" s="37">
        <f t="shared" si="32"/>
        <v>1</v>
      </c>
      <c r="CG14" s="34">
        <v>0</v>
      </c>
      <c r="CH14" s="34">
        <v>20</v>
      </c>
      <c r="CI14" s="10">
        <v>20</v>
      </c>
      <c r="CJ14" s="10">
        <f t="shared" si="27"/>
        <v>1</v>
      </c>
      <c r="CK14" s="12">
        <v>0</v>
      </c>
      <c r="CL14" s="35">
        <v>7618</v>
      </c>
      <c r="CM14" s="12">
        <f t="shared" si="28"/>
        <v>0</v>
      </c>
      <c r="CN14" s="11">
        <v>20</v>
      </c>
      <c r="CO14" s="10">
        <v>20</v>
      </c>
      <c r="CP14" s="10">
        <f t="shared" si="29"/>
        <v>1</v>
      </c>
      <c r="CQ14" s="44">
        <f t="shared" si="1"/>
        <v>470</v>
      </c>
      <c r="CR14" s="44">
        <f t="shared" si="2"/>
        <v>318.5936016410792</v>
      </c>
      <c r="CS14" s="13">
        <f t="shared" si="30"/>
        <v>0.6778587268959132</v>
      </c>
      <c r="CT14" s="27"/>
      <c r="CU14" s="27"/>
      <c r="CV14" s="28"/>
      <c r="CW14" s="8"/>
      <c r="CX14" s="29"/>
      <c r="CY14" s="7"/>
      <c r="CZ14" s="30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</row>
    <row r="15" spans="1:150" s="14" customFormat="1" ht="46.5" customHeight="1" x14ac:dyDescent="0.25">
      <c r="A15" s="9" t="s">
        <v>54</v>
      </c>
      <c r="B15" s="33" t="s">
        <v>88</v>
      </c>
      <c r="C15" s="49">
        <v>130</v>
      </c>
      <c r="D15" s="49">
        <v>180</v>
      </c>
      <c r="E15" s="10">
        <f t="shared" si="3"/>
        <v>72.222222222222214</v>
      </c>
      <c r="F15" s="11">
        <v>30</v>
      </c>
      <c r="G15" s="10">
        <v>30</v>
      </c>
      <c r="H15" s="10">
        <f t="shared" si="5"/>
        <v>1</v>
      </c>
      <c r="I15" s="12">
        <v>40</v>
      </c>
      <c r="J15" s="42">
        <v>5364</v>
      </c>
      <c r="K15" s="56">
        <f t="shared" si="6"/>
        <v>0.74571215510812827</v>
      </c>
      <c r="L15" s="37">
        <v>30</v>
      </c>
      <c r="M15" s="37">
        <v>30</v>
      </c>
      <c r="N15" s="37">
        <f t="shared" si="7"/>
        <v>1</v>
      </c>
      <c r="O15" s="34">
        <v>26</v>
      </c>
      <c r="P15" s="12">
        <v>1678</v>
      </c>
      <c r="Q15" s="13">
        <f t="shared" si="8"/>
        <v>1.5494636471990464</v>
      </c>
      <c r="R15" s="34">
        <v>30</v>
      </c>
      <c r="S15" s="37">
        <v>0</v>
      </c>
      <c r="T15" s="37">
        <f t="shared" si="9"/>
        <v>0</v>
      </c>
      <c r="U15" s="46">
        <v>114</v>
      </c>
      <c r="V15" s="58">
        <v>5364</v>
      </c>
      <c r="W15" s="10">
        <f t="shared" si="10"/>
        <v>2.1252796420581657</v>
      </c>
      <c r="X15" s="34">
        <v>20</v>
      </c>
      <c r="Y15" s="37">
        <v>0</v>
      </c>
      <c r="Z15" s="37">
        <f t="shared" si="11"/>
        <v>0</v>
      </c>
      <c r="AA15" s="34">
        <v>109</v>
      </c>
      <c r="AB15" s="34">
        <v>5354</v>
      </c>
      <c r="AC15" s="10">
        <f t="shared" si="12"/>
        <v>2.0358610384759057</v>
      </c>
      <c r="AD15" s="34">
        <v>40</v>
      </c>
      <c r="AE15" s="10">
        <v>0</v>
      </c>
      <c r="AF15" s="10">
        <f t="shared" si="31"/>
        <v>0</v>
      </c>
      <c r="AG15" s="59">
        <v>2211</v>
      </c>
      <c r="AH15" s="59">
        <v>2437</v>
      </c>
      <c r="AI15" s="10">
        <f t="shared" si="13"/>
        <v>90.726302831350026</v>
      </c>
      <c r="AJ15" s="34">
        <v>30</v>
      </c>
      <c r="AK15" s="37">
        <f>AI15*30/90</f>
        <v>30.242100943783342</v>
      </c>
      <c r="AL15" s="37">
        <f t="shared" si="14"/>
        <v>1.0080700314594446</v>
      </c>
      <c r="AM15" s="34">
        <v>1170</v>
      </c>
      <c r="AN15" s="34">
        <v>2613</v>
      </c>
      <c r="AO15" s="10">
        <f t="shared" si="15"/>
        <v>44.776119402985074</v>
      </c>
      <c r="AP15" s="34">
        <v>30</v>
      </c>
      <c r="AQ15" s="37">
        <v>0</v>
      </c>
      <c r="AR15" s="37">
        <f t="shared" si="16"/>
        <v>0</v>
      </c>
      <c r="AS15" s="34">
        <v>5780</v>
      </c>
      <c r="AT15" s="34">
        <v>5450</v>
      </c>
      <c r="AU15" s="10">
        <f t="shared" si="0"/>
        <v>1.0605504587155963</v>
      </c>
      <c r="AV15" s="34">
        <v>30</v>
      </c>
      <c r="AW15" s="10">
        <v>30</v>
      </c>
      <c r="AX15" s="10">
        <f t="shared" si="17"/>
        <v>1</v>
      </c>
      <c r="AY15" s="34">
        <v>498</v>
      </c>
      <c r="AZ15" s="34">
        <v>473</v>
      </c>
      <c r="BA15" s="10">
        <f t="shared" si="18"/>
        <v>105.28541226215644</v>
      </c>
      <c r="BB15" s="34">
        <v>30</v>
      </c>
      <c r="BC15" s="37">
        <v>0</v>
      </c>
      <c r="BD15" s="37">
        <f t="shared" si="19"/>
        <v>0</v>
      </c>
      <c r="BE15" s="51">
        <v>275</v>
      </c>
      <c r="BF15" s="46">
        <v>839</v>
      </c>
      <c r="BG15" s="10">
        <f t="shared" si="20"/>
        <v>3.0509090909090908</v>
      </c>
      <c r="BH15" s="34">
        <v>30</v>
      </c>
      <c r="BI15" s="37">
        <v>0</v>
      </c>
      <c r="BJ15" s="10">
        <f t="shared" si="21"/>
        <v>0</v>
      </c>
      <c r="BK15" s="51">
        <v>1248</v>
      </c>
      <c r="BL15" s="34">
        <v>1239</v>
      </c>
      <c r="BM15" s="10">
        <f t="shared" si="22"/>
        <v>100.72639225181599</v>
      </c>
      <c r="BN15" s="34">
        <v>30</v>
      </c>
      <c r="BO15" s="37">
        <v>0</v>
      </c>
      <c r="BP15" s="37">
        <f t="shared" si="23"/>
        <v>0</v>
      </c>
      <c r="BQ15" s="34">
        <v>0</v>
      </c>
      <c r="BR15" s="34">
        <v>30</v>
      </c>
      <c r="BS15" s="10">
        <v>30</v>
      </c>
      <c r="BT15" s="10">
        <f t="shared" si="24"/>
        <v>1</v>
      </c>
      <c r="BU15" s="34">
        <v>71</v>
      </c>
      <c r="BV15" s="34">
        <v>10</v>
      </c>
      <c r="BW15" s="10">
        <v>10</v>
      </c>
      <c r="BX15" s="10">
        <f t="shared" si="25"/>
        <v>1</v>
      </c>
      <c r="BY15" s="34" t="s">
        <v>99</v>
      </c>
      <c r="BZ15" s="34">
        <v>40</v>
      </c>
      <c r="CA15" s="10">
        <v>20</v>
      </c>
      <c r="CB15" s="10">
        <f t="shared" si="26"/>
        <v>0.5</v>
      </c>
      <c r="CC15" s="40">
        <v>0.93799999999999994</v>
      </c>
      <c r="CD15" s="34">
        <v>20</v>
      </c>
      <c r="CE15" s="41">
        <v>20</v>
      </c>
      <c r="CF15" s="37">
        <f t="shared" si="32"/>
        <v>1</v>
      </c>
      <c r="CG15" s="34">
        <v>0</v>
      </c>
      <c r="CH15" s="34">
        <v>20</v>
      </c>
      <c r="CI15" s="10">
        <v>20</v>
      </c>
      <c r="CJ15" s="10">
        <f t="shared" si="27"/>
        <v>1</v>
      </c>
      <c r="CK15" s="12">
        <v>2</v>
      </c>
      <c r="CL15" s="60">
        <v>7848</v>
      </c>
      <c r="CM15" s="43">
        <f t="shared" si="28"/>
        <v>2.5484199796126403E-2</v>
      </c>
      <c r="CN15" s="11">
        <v>20</v>
      </c>
      <c r="CO15" s="10">
        <v>20</v>
      </c>
      <c r="CP15" s="10">
        <f t="shared" si="29"/>
        <v>1</v>
      </c>
      <c r="CQ15" s="44">
        <f t="shared" si="1"/>
        <v>470</v>
      </c>
      <c r="CR15" s="44">
        <f t="shared" si="2"/>
        <v>240.24210094378333</v>
      </c>
      <c r="CS15" s="13">
        <f t="shared" si="30"/>
        <v>0.5111534062633688</v>
      </c>
      <c r="CT15" s="27"/>
      <c r="CU15" s="27"/>
      <c r="CV15" s="28"/>
      <c r="CW15" s="8"/>
      <c r="CX15" s="29"/>
      <c r="CY15" s="7"/>
      <c r="CZ15" s="30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</row>
    <row r="16" spans="1:150" s="31" customFormat="1" ht="36" customHeight="1" x14ac:dyDescent="0.25">
      <c r="A16" s="9" t="s">
        <v>55</v>
      </c>
      <c r="B16" s="33" t="s">
        <v>96</v>
      </c>
      <c r="C16" s="49">
        <v>63</v>
      </c>
      <c r="D16" s="49">
        <v>125</v>
      </c>
      <c r="E16" s="10">
        <f t="shared" si="3"/>
        <v>50.4</v>
      </c>
      <c r="F16" s="11">
        <v>30</v>
      </c>
      <c r="G16" s="10">
        <f t="shared" si="4"/>
        <v>21.6</v>
      </c>
      <c r="H16" s="10">
        <f t="shared" si="5"/>
        <v>0.72000000000000008</v>
      </c>
      <c r="I16" s="12">
        <v>2</v>
      </c>
      <c r="J16" s="42">
        <v>2662</v>
      </c>
      <c r="K16" s="36">
        <f t="shared" si="6"/>
        <v>7.5131480090157785E-2</v>
      </c>
      <c r="L16" s="37">
        <v>30</v>
      </c>
      <c r="M16" s="37">
        <v>30</v>
      </c>
      <c r="N16" s="37">
        <f t="shared" si="7"/>
        <v>1</v>
      </c>
      <c r="O16" s="34">
        <v>3</v>
      </c>
      <c r="P16" s="12">
        <v>230</v>
      </c>
      <c r="Q16" s="13">
        <f t="shared" si="8"/>
        <v>1.3043478260869565</v>
      </c>
      <c r="R16" s="34">
        <v>30</v>
      </c>
      <c r="S16" s="37">
        <v>0</v>
      </c>
      <c r="T16" s="37">
        <f t="shared" si="9"/>
        <v>0</v>
      </c>
      <c r="U16" s="46">
        <v>19</v>
      </c>
      <c r="V16" s="35">
        <v>2662</v>
      </c>
      <c r="W16" s="10">
        <f t="shared" si="10"/>
        <v>0.71374906085649892</v>
      </c>
      <c r="X16" s="34">
        <v>20</v>
      </c>
      <c r="Y16" s="37">
        <v>20</v>
      </c>
      <c r="Z16" s="37">
        <f t="shared" si="11"/>
        <v>1</v>
      </c>
      <c r="AA16" s="34">
        <v>9</v>
      </c>
      <c r="AB16" s="34">
        <v>2324</v>
      </c>
      <c r="AC16" s="10">
        <f t="shared" si="12"/>
        <v>0.38726333907056798</v>
      </c>
      <c r="AD16" s="34">
        <v>40</v>
      </c>
      <c r="AE16" s="10">
        <v>40</v>
      </c>
      <c r="AF16" s="10">
        <f t="shared" si="31"/>
        <v>1</v>
      </c>
      <c r="AG16" s="59">
        <v>840</v>
      </c>
      <c r="AH16" s="59">
        <v>856</v>
      </c>
      <c r="AI16" s="10">
        <f t="shared" si="13"/>
        <v>98.130841121495322</v>
      </c>
      <c r="AJ16" s="34">
        <v>30</v>
      </c>
      <c r="AK16" s="37">
        <v>30</v>
      </c>
      <c r="AL16" s="37">
        <f t="shared" si="14"/>
        <v>1</v>
      </c>
      <c r="AM16" s="34">
        <v>735</v>
      </c>
      <c r="AN16" s="34">
        <v>1165</v>
      </c>
      <c r="AO16" s="10">
        <f t="shared" si="15"/>
        <v>63.090128755364802</v>
      </c>
      <c r="AP16" s="34">
        <v>30</v>
      </c>
      <c r="AQ16" s="37">
        <v>0</v>
      </c>
      <c r="AR16" s="37">
        <f t="shared" si="16"/>
        <v>0</v>
      </c>
      <c r="AS16" s="34">
        <v>1935</v>
      </c>
      <c r="AT16" s="34">
        <v>1927</v>
      </c>
      <c r="AU16" s="10">
        <f t="shared" si="0"/>
        <v>1.0041515308770108</v>
      </c>
      <c r="AV16" s="34">
        <v>30</v>
      </c>
      <c r="AW16" s="10">
        <v>30</v>
      </c>
      <c r="AX16" s="10">
        <f t="shared" si="17"/>
        <v>1</v>
      </c>
      <c r="AY16" s="34">
        <v>383</v>
      </c>
      <c r="AZ16" s="34">
        <v>367</v>
      </c>
      <c r="BA16" s="10">
        <f t="shared" si="18"/>
        <v>104.35967302452316</v>
      </c>
      <c r="BB16" s="34">
        <v>30</v>
      </c>
      <c r="BC16" s="37">
        <v>0</v>
      </c>
      <c r="BD16" s="37">
        <f t="shared" si="19"/>
        <v>0</v>
      </c>
      <c r="BE16" s="51">
        <v>81</v>
      </c>
      <c r="BF16" s="46">
        <v>573</v>
      </c>
      <c r="BG16" s="10">
        <f t="shared" si="20"/>
        <v>7.0740740740740744</v>
      </c>
      <c r="BH16" s="34">
        <v>30</v>
      </c>
      <c r="BI16" s="37">
        <v>0</v>
      </c>
      <c r="BJ16" s="10">
        <f t="shared" si="21"/>
        <v>0</v>
      </c>
      <c r="BK16" s="51">
        <v>428</v>
      </c>
      <c r="BL16" s="34">
        <v>424</v>
      </c>
      <c r="BM16" s="10">
        <f t="shared" si="22"/>
        <v>100.9433962264151</v>
      </c>
      <c r="BN16" s="34">
        <v>30</v>
      </c>
      <c r="BO16" s="37">
        <v>0</v>
      </c>
      <c r="BP16" s="37">
        <f t="shared" si="23"/>
        <v>0</v>
      </c>
      <c r="BQ16" s="34">
        <v>0</v>
      </c>
      <c r="BR16" s="34">
        <v>30</v>
      </c>
      <c r="BS16" s="10">
        <v>30</v>
      </c>
      <c r="BT16" s="10">
        <f t="shared" si="24"/>
        <v>1</v>
      </c>
      <c r="BU16" s="34">
        <v>83</v>
      </c>
      <c r="BV16" s="34">
        <v>10</v>
      </c>
      <c r="BW16" s="10">
        <v>10</v>
      </c>
      <c r="BX16" s="10">
        <f t="shared" si="25"/>
        <v>1</v>
      </c>
      <c r="BY16" s="61" t="s">
        <v>100</v>
      </c>
      <c r="BZ16" s="34">
        <v>40</v>
      </c>
      <c r="CA16" s="10">
        <v>20</v>
      </c>
      <c r="CB16" s="10">
        <f t="shared" si="26"/>
        <v>0.5</v>
      </c>
      <c r="CC16" s="40">
        <v>0.97099999999999997</v>
      </c>
      <c r="CD16" s="34">
        <v>20</v>
      </c>
      <c r="CE16" s="41">
        <v>20</v>
      </c>
      <c r="CF16" s="37">
        <f t="shared" si="32"/>
        <v>1</v>
      </c>
      <c r="CG16" s="34">
        <v>1</v>
      </c>
      <c r="CH16" s="34">
        <v>20</v>
      </c>
      <c r="CI16" s="10">
        <v>0</v>
      </c>
      <c r="CJ16" s="10">
        <f t="shared" si="27"/>
        <v>0</v>
      </c>
      <c r="CK16" s="12">
        <v>0</v>
      </c>
      <c r="CL16" s="35">
        <v>2642</v>
      </c>
      <c r="CM16" s="12">
        <f t="shared" si="28"/>
        <v>0</v>
      </c>
      <c r="CN16" s="11">
        <v>20</v>
      </c>
      <c r="CO16" s="10">
        <v>20</v>
      </c>
      <c r="CP16" s="10">
        <f t="shared" si="29"/>
        <v>1</v>
      </c>
      <c r="CQ16" s="44">
        <f t="shared" si="1"/>
        <v>470</v>
      </c>
      <c r="CR16" s="44">
        <f t="shared" si="2"/>
        <v>271.60000000000002</v>
      </c>
      <c r="CS16" s="13">
        <f t="shared" si="30"/>
        <v>0.57787234042553193</v>
      </c>
      <c r="CT16" s="27"/>
      <c r="CU16" s="27"/>
      <c r="CV16" s="28"/>
      <c r="CW16" s="8"/>
      <c r="CX16" s="29"/>
      <c r="CY16" s="7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</row>
    <row r="17" spans="1:150" s="14" customFormat="1" ht="46.5" customHeight="1" x14ac:dyDescent="0.25">
      <c r="A17" s="9" t="s">
        <v>56</v>
      </c>
      <c r="B17" s="33" t="s">
        <v>89</v>
      </c>
      <c r="C17" s="49">
        <v>28</v>
      </c>
      <c r="D17" s="49">
        <v>76</v>
      </c>
      <c r="E17" s="10">
        <f t="shared" si="3"/>
        <v>36.84210526315789</v>
      </c>
      <c r="F17" s="11">
        <v>30</v>
      </c>
      <c r="G17" s="10">
        <f t="shared" si="4"/>
        <v>15.789473684210524</v>
      </c>
      <c r="H17" s="10">
        <f t="shared" si="5"/>
        <v>0.52631578947368418</v>
      </c>
      <c r="I17" s="12">
        <v>3</v>
      </c>
      <c r="J17" s="42">
        <v>1721</v>
      </c>
      <c r="K17" s="36">
        <f t="shared" si="6"/>
        <v>0.17431725740848344</v>
      </c>
      <c r="L17" s="37">
        <v>30</v>
      </c>
      <c r="M17" s="37">
        <v>30</v>
      </c>
      <c r="N17" s="37">
        <f t="shared" si="7"/>
        <v>1</v>
      </c>
      <c r="O17" s="34">
        <v>1</v>
      </c>
      <c r="P17" s="12">
        <v>112</v>
      </c>
      <c r="Q17" s="13">
        <f t="shared" si="8"/>
        <v>0.89285714285714279</v>
      </c>
      <c r="R17" s="34">
        <v>30</v>
      </c>
      <c r="S17" s="37">
        <v>30</v>
      </c>
      <c r="T17" s="37">
        <f t="shared" si="9"/>
        <v>1</v>
      </c>
      <c r="U17" s="46">
        <v>28</v>
      </c>
      <c r="V17" s="35">
        <v>1721</v>
      </c>
      <c r="W17" s="10">
        <f t="shared" si="10"/>
        <v>1.6269610691458454</v>
      </c>
      <c r="X17" s="34">
        <v>20</v>
      </c>
      <c r="Y17" s="37">
        <v>20</v>
      </c>
      <c r="Z17" s="37">
        <f t="shared" si="11"/>
        <v>1</v>
      </c>
      <c r="AA17" s="34">
        <v>26</v>
      </c>
      <c r="AB17" s="34">
        <v>1693</v>
      </c>
      <c r="AC17" s="10">
        <f t="shared" si="12"/>
        <v>1.5357353809805079</v>
      </c>
      <c r="AD17" s="34">
        <v>40</v>
      </c>
      <c r="AE17" s="10">
        <v>0</v>
      </c>
      <c r="AF17" s="10">
        <f t="shared" si="31"/>
        <v>0</v>
      </c>
      <c r="AG17" s="62">
        <v>1066</v>
      </c>
      <c r="AH17" s="62">
        <v>1155</v>
      </c>
      <c r="AI17" s="10">
        <f t="shared" si="13"/>
        <v>92.294372294372295</v>
      </c>
      <c r="AJ17" s="34">
        <v>30</v>
      </c>
      <c r="AK17" s="37">
        <v>30</v>
      </c>
      <c r="AL17" s="37">
        <f t="shared" si="14"/>
        <v>1</v>
      </c>
      <c r="AM17" s="34">
        <v>393</v>
      </c>
      <c r="AN17" s="34">
        <v>848</v>
      </c>
      <c r="AO17" s="10">
        <f t="shared" si="15"/>
        <v>46.344339622641513</v>
      </c>
      <c r="AP17" s="34">
        <v>30</v>
      </c>
      <c r="AQ17" s="37">
        <v>0</v>
      </c>
      <c r="AR17" s="37">
        <f t="shared" si="16"/>
        <v>0</v>
      </c>
      <c r="AS17" s="34">
        <v>1375</v>
      </c>
      <c r="AT17" s="34">
        <v>1298</v>
      </c>
      <c r="AU17" s="10">
        <f t="shared" si="0"/>
        <v>1.0593220338983051</v>
      </c>
      <c r="AV17" s="34">
        <v>30</v>
      </c>
      <c r="AW17" s="10">
        <v>0</v>
      </c>
      <c r="AX17" s="10">
        <f t="shared" si="17"/>
        <v>0</v>
      </c>
      <c r="AY17" s="34">
        <v>233</v>
      </c>
      <c r="AZ17" s="34">
        <v>195</v>
      </c>
      <c r="BA17" s="10">
        <f t="shared" si="18"/>
        <v>119.48717948717949</v>
      </c>
      <c r="BB17" s="34">
        <v>30</v>
      </c>
      <c r="BC17" s="37">
        <v>0</v>
      </c>
      <c r="BD17" s="37">
        <f t="shared" si="19"/>
        <v>0</v>
      </c>
      <c r="BE17" s="51">
        <v>91</v>
      </c>
      <c r="BF17" s="46">
        <v>361</v>
      </c>
      <c r="BG17" s="10">
        <f t="shared" si="20"/>
        <v>3.9670329670329672</v>
      </c>
      <c r="BH17" s="34">
        <v>30</v>
      </c>
      <c r="BI17" s="37">
        <v>0</v>
      </c>
      <c r="BJ17" s="10">
        <f t="shared" si="21"/>
        <v>0</v>
      </c>
      <c r="BK17" s="51">
        <v>267</v>
      </c>
      <c r="BL17" s="34">
        <v>228</v>
      </c>
      <c r="BM17" s="10">
        <f t="shared" si="22"/>
        <v>117.10526315789474</v>
      </c>
      <c r="BN17" s="34">
        <v>30</v>
      </c>
      <c r="BO17" s="37">
        <v>0</v>
      </c>
      <c r="BP17" s="37">
        <f t="shared" si="23"/>
        <v>0</v>
      </c>
      <c r="BQ17" s="34">
        <v>0</v>
      </c>
      <c r="BR17" s="34">
        <v>30</v>
      </c>
      <c r="BS17" s="10">
        <v>30</v>
      </c>
      <c r="BT17" s="10">
        <f t="shared" si="24"/>
        <v>1</v>
      </c>
      <c r="BU17" s="34">
        <v>65</v>
      </c>
      <c r="BV17" s="34">
        <v>10</v>
      </c>
      <c r="BW17" s="10">
        <v>10</v>
      </c>
      <c r="BX17" s="10">
        <f t="shared" si="25"/>
        <v>1</v>
      </c>
      <c r="BY17" s="34" t="s">
        <v>114</v>
      </c>
      <c r="BZ17" s="34">
        <v>40</v>
      </c>
      <c r="CA17" s="10">
        <v>20</v>
      </c>
      <c r="CB17" s="10">
        <f t="shared" si="26"/>
        <v>0.5</v>
      </c>
      <c r="CC17" s="40">
        <v>0.90800000000000003</v>
      </c>
      <c r="CD17" s="34">
        <v>20</v>
      </c>
      <c r="CE17" s="41">
        <v>20</v>
      </c>
      <c r="CF17" s="37">
        <f t="shared" si="32"/>
        <v>1</v>
      </c>
      <c r="CG17" s="34">
        <v>0</v>
      </c>
      <c r="CH17" s="34">
        <v>20</v>
      </c>
      <c r="CI17" s="10">
        <v>20</v>
      </c>
      <c r="CJ17" s="10">
        <f t="shared" si="27"/>
        <v>1</v>
      </c>
      <c r="CK17" s="12">
        <v>0</v>
      </c>
      <c r="CL17" s="35">
        <v>1721</v>
      </c>
      <c r="CM17" s="12">
        <f t="shared" si="28"/>
        <v>0</v>
      </c>
      <c r="CN17" s="11">
        <v>20</v>
      </c>
      <c r="CO17" s="10">
        <v>20</v>
      </c>
      <c r="CP17" s="10">
        <f t="shared" si="29"/>
        <v>1</v>
      </c>
      <c r="CQ17" s="44">
        <f t="shared" si="1"/>
        <v>470</v>
      </c>
      <c r="CR17" s="44">
        <f t="shared" si="2"/>
        <v>245.78947368421052</v>
      </c>
      <c r="CS17" s="13">
        <f t="shared" si="30"/>
        <v>0.52295632698768191</v>
      </c>
      <c r="CT17" s="27"/>
      <c r="CU17" s="27"/>
      <c r="CV17" s="28"/>
      <c r="CW17" s="8"/>
      <c r="CX17" s="29"/>
      <c r="CY17" s="7"/>
      <c r="CZ17" s="30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</row>
    <row r="18" spans="1:150" s="14" customFormat="1" ht="46.5" customHeight="1" x14ac:dyDescent="0.25">
      <c r="A18" s="9" t="s">
        <v>57</v>
      </c>
      <c r="B18" s="33" t="s">
        <v>90</v>
      </c>
      <c r="C18" s="49">
        <v>135</v>
      </c>
      <c r="D18" s="49">
        <v>172</v>
      </c>
      <c r="E18" s="10">
        <f t="shared" si="3"/>
        <v>78.488372093023244</v>
      </c>
      <c r="F18" s="11">
        <v>30</v>
      </c>
      <c r="G18" s="10">
        <v>30</v>
      </c>
      <c r="H18" s="10">
        <f t="shared" si="5"/>
        <v>1</v>
      </c>
      <c r="I18" s="12">
        <v>19</v>
      </c>
      <c r="J18" s="42">
        <v>3699</v>
      </c>
      <c r="K18" s="56">
        <f t="shared" si="6"/>
        <v>0.5136523384698567</v>
      </c>
      <c r="L18" s="37">
        <v>30</v>
      </c>
      <c r="M18" s="37">
        <v>30</v>
      </c>
      <c r="N18" s="37">
        <f t="shared" si="7"/>
        <v>1</v>
      </c>
      <c r="O18" s="34">
        <v>9</v>
      </c>
      <c r="P18" s="12">
        <v>1244</v>
      </c>
      <c r="Q18" s="13">
        <f t="shared" si="8"/>
        <v>0.72347266881028938</v>
      </c>
      <c r="R18" s="34">
        <v>30</v>
      </c>
      <c r="S18" s="37">
        <v>30</v>
      </c>
      <c r="T18" s="37">
        <f t="shared" si="9"/>
        <v>1</v>
      </c>
      <c r="U18" s="46">
        <v>15</v>
      </c>
      <c r="V18" s="35">
        <v>3699</v>
      </c>
      <c r="W18" s="10">
        <f t="shared" si="10"/>
        <v>0.40551500405515001</v>
      </c>
      <c r="X18" s="34">
        <v>20</v>
      </c>
      <c r="Y18" s="37">
        <v>20</v>
      </c>
      <c r="Z18" s="37">
        <f t="shared" si="11"/>
        <v>1</v>
      </c>
      <c r="AA18" s="34">
        <v>14</v>
      </c>
      <c r="AB18" s="34">
        <v>3602</v>
      </c>
      <c r="AC18" s="10">
        <f t="shared" si="12"/>
        <v>0.38867295946696279</v>
      </c>
      <c r="AD18" s="34">
        <v>40</v>
      </c>
      <c r="AE18" s="10">
        <v>40</v>
      </c>
      <c r="AF18" s="10">
        <f t="shared" si="31"/>
        <v>1</v>
      </c>
      <c r="AG18" s="63">
        <v>2793</v>
      </c>
      <c r="AH18" s="63">
        <v>2662</v>
      </c>
      <c r="AI18" s="10">
        <f t="shared" si="13"/>
        <v>104.92111194590534</v>
      </c>
      <c r="AJ18" s="34">
        <v>30</v>
      </c>
      <c r="AK18" s="37">
        <v>30</v>
      </c>
      <c r="AL18" s="37">
        <f t="shared" si="14"/>
        <v>1</v>
      </c>
      <c r="AM18" s="34">
        <v>1490</v>
      </c>
      <c r="AN18" s="34">
        <v>2354</v>
      </c>
      <c r="AO18" s="10">
        <f t="shared" si="15"/>
        <v>63.2965165675446</v>
      </c>
      <c r="AP18" s="34">
        <v>30</v>
      </c>
      <c r="AQ18" s="37">
        <v>0</v>
      </c>
      <c r="AR18" s="37">
        <f t="shared" si="16"/>
        <v>0</v>
      </c>
      <c r="AS18" s="34">
        <v>5227</v>
      </c>
      <c r="AT18" s="34">
        <v>5042</v>
      </c>
      <c r="AU18" s="10">
        <f t="shared" si="0"/>
        <v>1.0366917889726299</v>
      </c>
      <c r="AV18" s="34">
        <v>30</v>
      </c>
      <c r="AW18" s="10">
        <v>30</v>
      </c>
      <c r="AX18" s="10">
        <f t="shared" si="17"/>
        <v>1</v>
      </c>
      <c r="AY18" s="34">
        <v>627</v>
      </c>
      <c r="AZ18" s="34">
        <v>699</v>
      </c>
      <c r="BA18" s="10">
        <f t="shared" si="18"/>
        <v>89.699570815450642</v>
      </c>
      <c r="BB18" s="34">
        <v>30</v>
      </c>
      <c r="BC18" s="37">
        <v>30</v>
      </c>
      <c r="BD18" s="37">
        <f t="shared" si="19"/>
        <v>1</v>
      </c>
      <c r="BE18" s="51">
        <v>297</v>
      </c>
      <c r="BF18" s="46">
        <v>1076</v>
      </c>
      <c r="BG18" s="10">
        <f t="shared" si="20"/>
        <v>3.6228956228956228</v>
      </c>
      <c r="BH18" s="34">
        <v>30</v>
      </c>
      <c r="BI18" s="37">
        <v>0</v>
      </c>
      <c r="BJ18" s="10">
        <f t="shared" si="21"/>
        <v>0</v>
      </c>
      <c r="BK18" s="51">
        <v>1167</v>
      </c>
      <c r="BL18" s="34">
        <v>1068</v>
      </c>
      <c r="BM18" s="10">
        <f t="shared" si="22"/>
        <v>109.26966292134833</v>
      </c>
      <c r="BN18" s="34">
        <v>30</v>
      </c>
      <c r="BO18" s="37">
        <v>0</v>
      </c>
      <c r="BP18" s="37">
        <f t="shared" si="23"/>
        <v>0</v>
      </c>
      <c r="BQ18" s="34">
        <v>0</v>
      </c>
      <c r="BR18" s="34">
        <v>30</v>
      </c>
      <c r="BS18" s="10">
        <v>30</v>
      </c>
      <c r="BT18" s="10">
        <f t="shared" si="24"/>
        <v>1</v>
      </c>
      <c r="BU18" s="34">
        <v>85</v>
      </c>
      <c r="BV18" s="34">
        <v>10</v>
      </c>
      <c r="BW18" s="10">
        <v>10</v>
      </c>
      <c r="BX18" s="10">
        <f t="shared" si="25"/>
        <v>1</v>
      </c>
      <c r="BY18" s="61" t="s">
        <v>101</v>
      </c>
      <c r="BZ18" s="34">
        <v>40</v>
      </c>
      <c r="CA18" s="10">
        <v>20</v>
      </c>
      <c r="CB18" s="10">
        <f t="shared" si="26"/>
        <v>0.5</v>
      </c>
      <c r="CC18" s="52">
        <v>1</v>
      </c>
      <c r="CD18" s="34">
        <v>20</v>
      </c>
      <c r="CE18" s="41">
        <v>20</v>
      </c>
      <c r="CF18" s="37">
        <f t="shared" si="32"/>
        <v>1</v>
      </c>
      <c r="CG18" s="34">
        <v>0</v>
      </c>
      <c r="CH18" s="34">
        <v>20</v>
      </c>
      <c r="CI18" s="10">
        <v>20</v>
      </c>
      <c r="CJ18" s="10">
        <f t="shared" si="27"/>
        <v>1</v>
      </c>
      <c r="CK18" s="12">
        <v>0</v>
      </c>
      <c r="CL18" s="35">
        <v>3737</v>
      </c>
      <c r="CM18" s="12">
        <f t="shared" si="28"/>
        <v>0</v>
      </c>
      <c r="CN18" s="11">
        <v>20</v>
      </c>
      <c r="CO18" s="10">
        <v>20</v>
      </c>
      <c r="CP18" s="10">
        <f t="shared" si="29"/>
        <v>1</v>
      </c>
      <c r="CQ18" s="44">
        <f t="shared" si="1"/>
        <v>470</v>
      </c>
      <c r="CR18" s="44">
        <f t="shared" si="2"/>
        <v>360</v>
      </c>
      <c r="CS18" s="13">
        <f t="shared" si="30"/>
        <v>0.76595744680851063</v>
      </c>
      <c r="CT18" s="27"/>
      <c r="CU18" s="27"/>
      <c r="CV18" s="28"/>
      <c r="CW18" s="8"/>
      <c r="CX18" s="29"/>
      <c r="CY18" s="7"/>
      <c r="CZ18" s="30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</row>
    <row r="19" spans="1:150" s="14" customFormat="1" ht="29.25" customHeight="1" x14ac:dyDescent="0.25">
      <c r="A19" s="9" t="s">
        <v>58</v>
      </c>
      <c r="B19" s="33" t="s">
        <v>91</v>
      </c>
      <c r="C19" s="49">
        <v>97</v>
      </c>
      <c r="D19" s="49">
        <v>155</v>
      </c>
      <c r="E19" s="37">
        <f t="shared" si="3"/>
        <v>62.580645161290327</v>
      </c>
      <c r="F19" s="11">
        <v>30</v>
      </c>
      <c r="G19" s="10">
        <v>30</v>
      </c>
      <c r="H19" s="10">
        <f t="shared" si="5"/>
        <v>1</v>
      </c>
      <c r="I19" s="12">
        <v>0</v>
      </c>
      <c r="J19" s="42">
        <v>3375</v>
      </c>
      <c r="K19" s="56">
        <f t="shared" si="6"/>
        <v>0</v>
      </c>
      <c r="L19" s="37">
        <v>30</v>
      </c>
      <c r="M19" s="37">
        <v>30</v>
      </c>
      <c r="N19" s="37">
        <f t="shared" si="7"/>
        <v>1</v>
      </c>
      <c r="O19" s="34">
        <v>7</v>
      </c>
      <c r="P19" s="12">
        <v>999</v>
      </c>
      <c r="Q19" s="13">
        <f t="shared" si="8"/>
        <v>0.70070070070070067</v>
      </c>
      <c r="R19" s="34">
        <v>30</v>
      </c>
      <c r="S19" s="37">
        <v>30</v>
      </c>
      <c r="T19" s="37">
        <f t="shared" si="9"/>
        <v>1</v>
      </c>
      <c r="U19" s="46">
        <v>19</v>
      </c>
      <c r="V19" s="34">
        <v>3375</v>
      </c>
      <c r="W19" s="10">
        <f t="shared" si="10"/>
        <v>0.56296296296296289</v>
      </c>
      <c r="X19" s="34">
        <v>20</v>
      </c>
      <c r="Y19" s="37">
        <v>20</v>
      </c>
      <c r="Z19" s="37">
        <f t="shared" si="11"/>
        <v>1</v>
      </c>
      <c r="AA19" s="34">
        <v>12</v>
      </c>
      <c r="AB19" s="34">
        <v>3288</v>
      </c>
      <c r="AC19" s="10">
        <f t="shared" si="12"/>
        <v>0.36496350364963503</v>
      </c>
      <c r="AD19" s="34">
        <v>40</v>
      </c>
      <c r="AE19" s="10">
        <v>40</v>
      </c>
      <c r="AF19" s="10">
        <f t="shared" si="31"/>
        <v>1</v>
      </c>
      <c r="AG19" s="64">
        <v>2697</v>
      </c>
      <c r="AH19" s="64">
        <v>2474</v>
      </c>
      <c r="AI19" s="10">
        <f t="shared" si="13"/>
        <v>109.01374292643493</v>
      </c>
      <c r="AJ19" s="34">
        <v>30</v>
      </c>
      <c r="AK19" s="37">
        <v>30</v>
      </c>
      <c r="AL19" s="37">
        <f t="shared" si="14"/>
        <v>1</v>
      </c>
      <c r="AM19" s="34">
        <v>1106</v>
      </c>
      <c r="AN19" s="34">
        <v>1886</v>
      </c>
      <c r="AO19" s="10">
        <f t="shared" si="15"/>
        <v>58.642629904559918</v>
      </c>
      <c r="AP19" s="34">
        <v>30</v>
      </c>
      <c r="AQ19" s="37">
        <v>0</v>
      </c>
      <c r="AR19" s="37">
        <f t="shared" si="16"/>
        <v>0</v>
      </c>
      <c r="AS19" s="34">
        <v>4403</v>
      </c>
      <c r="AT19" s="34">
        <v>4163</v>
      </c>
      <c r="AU19" s="10">
        <f t="shared" si="0"/>
        <v>1.0576507326447273</v>
      </c>
      <c r="AV19" s="34">
        <v>30</v>
      </c>
      <c r="AW19" s="10">
        <v>30</v>
      </c>
      <c r="AX19" s="10">
        <f t="shared" si="17"/>
        <v>1</v>
      </c>
      <c r="AY19" s="34">
        <v>472</v>
      </c>
      <c r="AZ19" s="34">
        <v>454</v>
      </c>
      <c r="BA19" s="10">
        <f t="shared" si="18"/>
        <v>103.9647577092511</v>
      </c>
      <c r="BB19" s="34">
        <v>30</v>
      </c>
      <c r="BC19" s="37">
        <v>0</v>
      </c>
      <c r="BD19" s="37">
        <f t="shared" si="19"/>
        <v>0</v>
      </c>
      <c r="BE19" s="51">
        <v>210</v>
      </c>
      <c r="BF19" s="46">
        <v>689</v>
      </c>
      <c r="BG19" s="10">
        <f t="shared" si="20"/>
        <v>3.2809523809523808</v>
      </c>
      <c r="BH19" s="34">
        <v>30</v>
      </c>
      <c r="BI19" s="37">
        <v>0</v>
      </c>
      <c r="BJ19" s="10">
        <f t="shared" si="21"/>
        <v>0</v>
      </c>
      <c r="BK19" s="51">
        <v>805</v>
      </c>
      <c r="BL19" s="34">
        <v>872</v>
      </c>
      <c r="BM19" s="10">
        <f t="shared" si="22"/>
        <v>92.316513761467888</v>
      </c>
      <c r="BN19" s="34">
        <v>30</v>
      </c>
      <c r="BO19" s="37">
        <v>30</v>
      </c>
      <c r="BP19" s="37">
        <f t="shared" si="23"/>
        <v>1</v>
      </c>
      <c r="BQ19" s="34">
        <v>0</v>
      </c>
      <c r="BR19" s="34">
        <v>30</v>
      </c>
      <c r="BS19" s="10">
        <v>30</v>
      </c>
      <c r="BT19" s="10">
        <f t="shared" si="24"/>
        <v>1</v>
      </c>
      <c r="BU19" s="34">
        <v>100</v>
      </c>
      <c r="BV19" s="34">
        <v>10</v>
      </c>
      <c r="BW19" s="10">
        <v>10</v>
      </c>
      <c r="BX19" s="10">
        <f>BW19/BV19</f>
        <v>1</v>
      </c>
      <c r="BY19" s="61">
        <v>1</v>
      </c>
      <c r="BZ19" s="34">
        <v>40</v>
      </c>
      <c r="CA19" s="10">
        <v>20</v>
      </c>
      <c r="CB19" s="10">
        <f t="shared" si="26"/>
        <v>0.5</v>
      </c>
      <c r="CC19" s="52">
        <v>0.8</v>
      </c>
      <c r="CD19" s="34">
        <v>20</v>
      </c>
      <c r="CE19" s="41">
        <v>20</v>
      </c>
      <c r="CF19" s="37">
        <f t="shared" si="32"/>
        <v>1</v>
      </c>
      <c r="CG19" s="34">
        <v>0</v>
      </c>
      <c r="CH19" s="34">
        <v>20</v>
      </c>
      <c r="CI19" s="10">
        <v>20</v>
      </c>
      <c r="CJ19" s="10">
        <f t="shared" si="27"/>
        <v>1</v>
      </c>
      <c r="CK19" s="12">
        <v>0</v>
      </c>
      <c r="CL19" s="34">
        <v>3375</v>
      </c>
      <c r="CM19" s="12">
        <f t="shared" si="28"/>
        <v>0</v>
      </c>
      <c r="CN19" s="11">
        <v>20</v>
      </c>
      <c r="CO19" s="10">
        <v>20</v>
      </c>
      <c r="CP19" s="10">
        <f t="shared" si="29"/>
        <v>1</v>
      </c>
      <c r="CQ19" s="44">
        <f t="shared" si="1"/>
        <v>470</v>
      </c>
      <c r="CR19" s="44">
        <f t="shared" si="2"/>
        <v>360</v>
      </c>
      <c r="CS19" s="13">
        <f t="shared" si="30"/>
        <v>0.76595744680851063</v>
      </c>
      <c r="CT19" s="27"/>
      <c r="CU19" s="27"/>
      <c r="CV19" s="28"/>
      <c r="CW19" s="8"/>
      <c r="CX19" s="29"/>
      <c r="CY19" s="7"/>
      <c r="CZ19" s="30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</row>
    <row r="20" spans="1:150" s="14" customFormat="1" ht="34.5" customHeight="1" x14ac:dyDescent="0.25">
      <c r="A20" s="9" t="s">
        <v>59</v>
      </c>
      <c r="B20" s="33" t="s">
        <v>92</v>
      </c>
      <c r="C20" s="49">
        <v>193</v>
      </c>
      <c r="D20" s="49">
        <v>471</v>
      </c>
      <c r="E20" s="37">
        <f t="shared" si="3"/>
        <v>40.976645435244166</v>
      </c>
      <c r="F20" s="11">
        <v>30</v>
      </c>
      <c r="G20" s="10">
        <f t="shared" ref="G20:G22" si="34">E20*30/70</f>
        <v>17.561419472247501</v>
      </c>
      <c r="H20" s="10">
        <f t="shared" si="5"/>
        <v>0.58538064907491671</v>
      </c>
      <c r="I20" s="12">
        <v>3</v>
      </c>
      <c r="J20" s="42">
        <v>6397</v>
      </c>
      <c r="K20" s="56">
        <f t="shared" si="6"/>
        <v>4.6896982960762862E-2</v>
      </c>
      <c r="L20" s="37">
        <v>30</v>
      </c>
      <c r="M20" s="37">
        <v>30</v>
      </c>
      <c r="N20" s="37">
        <f t="shared" si="7"/>
        <v>1</v>
      </c>
      <c r="O20" s="34">
        <v>7</v>
      </c>
      <c r="P20" s="12">
        <v>1577</v>
      </c>
      <c r="Q20" s="13">
        <f t="shared" si="8"/>
        <v>0.44388078630310712</v>
      </c>
      <c r="R20" s="34">
        <v>30</v>
      </c>
      <c r="S20" s="37">
        <v>30</v>
      </c>
      <c r="T20" s="37">
        <f t="shared" si="9"/>
        <v>1</v>
      </c>
      <c r="U20" s="46">
        <v>11</v>
      </c>
      <c r="V20" s="35">
        <v>6396</v>
      </c>
      <c r="W20" s="10">
        <f t="shared" si="10"/>
        <v>0.1719824890556598</v>
      </c>
      <c r="X20" s="34">
        <v>20</v>
      </c>
      <c r="Y20" s="37">
        <v>20</v>
      </c>
      <c r="Z20" s="37">
        <f t="shared" si="11"/>
        <v>1</v>
      </c>
      <c r="AA20" s="34">
        <v>11</v>
      </c>
      <c r="AB20" s="34">
        <v>6392</v>
      </c>
      <c r="AC20" s="10">
        <f t="shared" si="12"/>
        <v>0.17209011264080101</v>
      </c>
      <c r="AD20" s="34">
        <v>40</v>
      </c>
      <c r="AE20" s="10">
        <v>40</v>
      </c>
      <c r="AF20" s="10">
        <f t="shared" si="31"/>
        <v>1</v>
      </c>
      <c r="AG20" s="65">
        <v>156</v>
      </c>
      <c r="AH20" s="65">
        <v>2458</v>
      </c>
      <c r="AI20" s="10">
        <f t="shared" si="13"/>
        <v>6.3466232709519943</v>
      </c>
      <c r="AJ20" s="34">
        <v>30</v>
      </c>
      <c r="AK20" s="10">
        <f>AI20*30/90</f>
        <v>2.1155410903173313</v>
      </c>
      <c r="AL20" s="13">
        <f t="shared" ref="AL20" si="35">AK20/AJ20</f>
        <v>7.0518036343911045E-2</v>
      </c>
      <c r="AM20" s="34">
        <v>1516</v>
      </c>
      <c r="AN20" s="34">
        <v>3048</v>
      </c>
      <c r="AO20" s="10">
        <f t="shared" si="15"/>
        <v>49.737532808398946</v>
      </c>
      <c r="AP20" s="34">
        <v>30</v>
      </c>
      <c r="AQ20" s="37">
        <v>0</v>
      </c>
      <c r="AR20" s="37">
        <f t="shared" si="16"/>
        <v>0</v>
      </c>
      <c r="AS20" s="34">
        <v>5770</v>
      </c>
      <c r="AT20" s="34">
        <v>5482</v>
      </c>
      <c r="AU20" s="10">
        <f t="shared" si="0"/>
        <v>1.0525355709595039</v>
      </c>
      <c r="AV20" s="34">
        <v>30</v>
      </c>
      <c r="AW20" s="10">
        <v>30</v>
      </c>
      <c r="AX20" s="10">
        <f t="shared" si="17"/>
        <v>1</v>
      </c>
      <c r="AY20" s="34">
        <v>997</v>
      </c>
      <c r="AZ20" s="34">
        <v>811</v>
      </c>
      <c r="BA20" s="10">
        <f t="shared" si="18"/>
        <v>122.93464858199754</v>
      </c>
      <c r="BB20" s="34">
        <v>30</v>
      </c>
      <c r="BC20" s="37">
        <v>0</v>
      </c>
      <c r="BD20" s="37">
        <f t="shared" si="19"/>
        <v>0</v>
      </c>
      <c r="BE20" s="51">
        <v>344</v>
      </c>
      <c r="BF20" s="46">
        <v>1398</v>
      </c>
      <c r="BG20" s="10">
        <f t="shared" si="20"/>
        <v>4.0639534883720927</v>
      </c>
      <c r="BH20" s="34">
        <v>30</v>
      </c>
      <c r="BI20" s="37">
        <v>0</v>
      </c>
      <c r="BJ20" s="10">
        <f t="shared" si="21"/>
        <v>0</v>
      </c>
      <c r="BK20" s="51">
        <v>1125</v>
      </c>
      <c r="BL20" s="34">
        <v>1150</v>
      </c>
      <c r="BM20" s="10">
        <f t="shared" si="22"/>
        <v>97.826086956521735</v>
      </c>
      <c r="BN20" s="34">
        <v>30</v>
      </c>
      <c r="BO20" s="37">
        <v>30</v>
      </c>
      <c r="BP20" s="37">
        <f t="shared" si="23"/>
        <v>1</v>
      </c>
      <c r="BQ20" s="34">
        <v>0</v>
      </c>
      <c r="BR20" s="34">
        <v>30</v>
      </c>
      <c r="BS20" s="10">
        <v>30</v>
      </c>
      <c r="BT20" s="10">
        <f t="shared" si="24"/>
        <v>1</v>
      </c>
      <c r="BU20" s="34">
        <v>79</v>
      </c>
      <c r="BV20" s="34">
        <v>10</v>
      </c>
      <c r="BW20" s="10">
        <v>10</v>
      </c>
      <c r="BX20" s="10">
        <f t="shared" si="25"/>
        <v>1</v>
      </c>
      <c r="BY20" s="34">
        <v>0</v>
      </c>
      <c r="BZ20" s="34">
        <v>40</v>
      </c>
      <c r="CA20" s="10">
        <v>0</v>
      </c>
      <c r="CB20" s="10">
        <f t="shared" si="26"/>
        <v>0</v>
      </c>
      <c r="CC20" s="52">
        <v>0.6</v>
      </c>
      <c r="CD20" s="34">
        <v>20</v>
      </c>
      <c r="CE20" s="41">
        <v>20</v>
      </c>
      <c r="CF20" s="37">
        <f t="shared" si="32"/>
        <v>1</v>
      </c>
      <c r="CG20" s="34">
        <v>0</v>
      </c>
      <c r="CH20" s="34">
        <v>20</v>
      </c>
      <c r="CI20" s="10">
        <v>20</v>
      </c>
      <c r="CJ20" s="10">
        <f t="shared" si="27"/>
        <v>1</v>
      </c>
      <c r="CK20" s="12">
        <v>1</v>
      </c>
      <c r="CL20" s="35">
        <v>6396</v>
      </c>
      <c r="CM20" s="43">
        <f t="shared" si="28"/>
        <v>1.5634771732332707E-2</v>
      </c>
      <c r="CN20" s="11">
        <v>20</v>
      </c>
      <c r="CO20" s="10">
        <v>20</v>
      </c>
      <c r="CP20" s="10">
        <f t="shared" si="29"/>
        <v>1</v>
      </c>
      <c r="CQ20" s="44">
        <f t="shared" si="1"/>
        <v>470</v>
      </c>
      <c r="CR20" s="44">
        <f t="shared" si="2"/>
        <v>299.67696056256483</v>
      </c>
      <c r="CS20" s="13">
        <f t="shared" si="30"/>
        <v>0.63761055438843584</v>
      </c>
      <c r="CT20" s="27"/>
      <c r="CU20" s="27"/>
      <c r="CV20" s="28"/>
      <c r="CW20" s="8"/>
      <c r="CX20" s="29"/>
      <c r="CY20" s="7"/>
      <c r="CZ20" s="30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</row>
    <row r="21" spans="1:150" s="14" customFormat="1" ht="21.75" customHeight="1" x14ac:dyDescent="0.25">
      <c r="A21" s="9" t="s">
        <v>60</v>
      </c>
      <c r="B21" s="33" t="s">
        <v>93</v>
      </c>
      <c r="C21" s="49">
        <v>148</v>
      </c>
      <c r="D21" s="49">
        <v>264</v>
      </c>
      <c r="E21" s="10">
        <f t="shared" si="3"/>
        <v>56.060606060606055</v>
      </c>
      <c r="F21" s="11">
        <v>30</v>
      </c>
      <c r="G21" s="10">
        <f t="shared" si="34"/>
        <v>24.025974025974026</v>
      </c>
      <c r="H21" s="10">
        <f t="shared" si="5"/>
        <v>0.80086580086580084</v>
      </c>
      <c r="I21" s="12">
        <v>37</v>
      </c>
      <c r="J21" s="42">
        <v>4940</v>
      </c>
      <c r="K21" s="56">
        <f>I21/J21*100</f>
        <v>0.74898785425101211</v>
      </c>
      <c r="L21" s="37">
        <v>30</v>
      </c>
      <c r="M21" s="37">
        <v>30</v>
      </c>
      <c r="N21" s="37">
        <f t="shared" si="7"/>
        <v>1</v>
      </c>
      <c r="O21" s="34">
        <v>11</v>
      </c>
      <c r="P21" s="12">
        <v>715</v>
      </c>
      <c r="Q21" s="13">
        <f t="shared" si="8"/>
        <v>1.5384615384615385</v>
      </c>
      <c r="R21" s="34">
        <v>30</v>
      </c>
      <c r="S21" s="37">
        <v>0</v>
      </c>
      <c r="T21" s="37">
        <f t="shared" si="9"/>
        <v>0</v>
      </c>
      <c r="U21" s="46">
        <v>27</v>
      </c>
      <c r="V21" s="35">
        <v>4940</v>
      </c>
      <c r="W21" s="10">
        <f t="shared" si="10"/>
        <v>0.54655870445344124</v>
      </c>
      <c r="X21" s="34">
        <v>20</v>
      </c>
      <c r="Y21" s="37">
        <v>20</v>
      </c>
      <c r="Z21" s="37">
        <f t="shared" si="11"/>
        <v>1</v>
      </c>
      <c r="AA21" s="34">
        <v>27</v>
      </c>
      <c r="AB21" s="34">
        <v>4940</v>
      </c>
      <c r="AC21" s="10">
        <f t="shared" si="12"/>
        <v>0.54655870445344124</v>
      </c>
      <c r="AD21" s="34">
        <v>40</v>
      </c>
      <c r="AE21" s="10">
        <v>40</v>
      </c>
      <c r="AF21" s="10">
        <f t="shared" si="31"/>
        <v>1</v>
      </c>
      <c r="AG21" s="34">
        <v>5749</v>
      </c>
      <c r="AH21" s="35">
        <v>5786</v>
      </c>
      <c r="AI21" s="10">
        <f t="shared" si="13"/>
        <v>99.360525406152775</v>
      </c>
      <c r="AJ21" s="34">
        <v>30</v>
      </c>
      <c r="AK21" s="37">
        <v>30</v>
      </c>
      <c r="AL21" s="37">
        <f t="shared" si="14"/>
        <v>1</v>
      </c>
      <c r="AM21" s="34">
        <v>2232</v>
      </c>
      <c r="AN21" s="34">
        <v>5039</v>
      </c>
      <c r="AO21" s="10">
        <f t="shared" si="15"/>
        <v>44.294502877555068</v>
      </c>
      <c r="AP21" s="34">
        <v>30</v>
      </c>
      <c r="AQ21" s="37">
        <v>0</v>
      </c>
      <c r="AR21" s="37">
        <f t="shared" si="16"/>
        <v>0</v>
      </c>
      <c r="AS21" s="34">
        <v>10336</v>
      </c>
      <c r="AT21" s="34">
        <v>8990</v>
      </c>
      <c r="AU21" s="10">
        <f t="shared" si="0"/>
        <v>1.1497219132369298</v>
      </c>
      <c r="AV21" s="34">
        <v>30</v>
      </c>
      <c r="AW21" s="10">
        <v>30</v>
      </c>
      <c r="AX21" s="10">
        <f t="shared" si="17"/>
        <v>1</v>
      </c>
      <c r="AY21" s="34">
        <v>539</v>
      </c>
      <c r="AZ21" s="34">
        <v>616</v>
      </c>
      <c r="BA21" s="10">
        <f t="shared" si="18"/>
        <v>87.5</v>
      </c>
      <c r="BB21" s="34">
        <v>30</v>
      </c>
      <c r="BC21" s="37">
        <v>30</v>
      </c>
      <c r="BD21" s="37">
        <f t="shared" si="19"/>
        <v>1</v>
      </c>
      <c r="BE21" s="51">
        <v>338</v>
      </c>
      <c r="BF21" s="46">
        <v>1435</v>
      </c>
      <c r="BG21" s="10">
        <f t="shared" si="20"/>
        <v>4.2455621301775146</v>
      </c>
      <c r="BH21" s="34">
        <v>30</v>
      </c>
      <c r="BI21" s="37">
        <v>0</v>
      </c>
      <c r="BJ21" s="10">
        <f t="shared" si="21"/>
        <v>0</v>
      </c>
      <c r="BK21" s="51">
        <v>2221</v>
      </c>
      <c r="BL21" s="34">
        <v>2132</v>
      </c>
      <c r="BM21" s="10">
        <f t="shared" si="22"/>
        <v>104.17448405253282</v>
      </c>
      <c r="BN21" s="34">
        <v>30</v>
      </c>
      <c r="BO21" s="37">
        <v>0</v>
      </c>
      <c r="BP21" s="37">
        <f t="shared" si="23"/>
        <v>0</v>
      </c>
      <c r="BQ21" s="34">
        <v>0</v>
      </c>
      <c r="BR21" s="34">
        <v>30</v>
      </c>
      <c r="BS21" s="10">
        <v>30</v>
      </c>
      <c r="BT21" s="10">
        <f t="shared" si="24"/>
        <v>1</v>
      </c>
      <c r="BU21" s="34">
        <v>100</v>
      </c>
      <c r="BV21" s="34">
        <v>10</v>
      </c>
      <c r="BW21" s="10">
        <v>10</v>
      </c>
      <c r="BX21" s="10">
        <f t="shared" si="25"/>
        <v>1</v>
      </c>
      <c r="BY21" s="34">
        <v>1</v>
      </c>
      <c r="BZ21" s="34">
        <v>40</v>
      </c>
      <c r="CA21" s="10">
        <v>20</v>
      </c>
      <c r="CB21" s="10">
        <f t="shared" si="26"/>
        <v>0.5</v>
      </c>
      <c r="CC21" s="40">
        <v>0.39500000000000002</v>
      </c>
      <c r="CD21" s="34">
        <v>20</v>
      </c>
      <c r="CE21" s="41">
        <v>20</v>
      </c>
      <c r="CF21" s="37">
        <f t="shared" si="32"/>
        <v>1</v>
      </c>
      <c r="CG21" s="34">
        <v>0</v>
      </c>
      <c r="CH21" s="34">
        <v>20</v>
      </c>
      <c r="CI21" s="10">
        <v>20</v>
      </c>
      <c r="CJ21" s="10">
        <f t="shared" si="27"/>
        <v>1</v>
      </c>
      <c r="CK21" s="12">
        <v>0</v>
      </c>
      <c r="CL21" s="35">
        <v>4940</v>
      </c>
      <c r="CM21" s="12">
        <f t="shared" si="28"/>
        <v>0</v>
      </c>
      <c r="CN21" s="11">
        <v>20</v>
      </c>
      <c r="CO21" s="10">
        <v>20</v>
      </c>
      <c r="CP21" s="10">
        <f t="shared" si="29"/>
        <v>1</v>
      </c>
      <c r="CQ21" s="44">
        <f t="shared" si="1"/>
        <v>470</v>
      </c>
      <c r="CR21" s="44">
        <f t="shared" si="2"/>
        <v>324.02597402597405</v>
      </c>
      <c r="CS21" s="13">
        <f t="shared" si="30"/>
        <v>0.68941696601271074</v>
      </c>
      <c r="CT21" s="27"/>
      <c r="CU21" s="27"/>
      <c r="CV21" s="28"/>
      <c r="CW21" s="8"/>
      <c r="CX21" s="29"/>
      <c r="CY21" s="7"/>
      <c r="CZ21" s="30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</row>
    <row r="22" spans="1:150" s="14" customFormat="1" ht="27.75" customHeight="1" x14ac:dyDescent="0.25">
      <c r="A22" s="9" t="s">
        <v>61</v>
      </c>
      <c r="B22" s="33" t="s">
        <v>94</v>
      </c>
      <c r="C22" s="49">
        <v>237</v>
      </c>
      <c r="D22" s="49">
        <v>405</v>
      </c>
      <c r="E22" s="10">
        <f t="shared" si="3"/>
        <v>58.518518518518512</v>
      </c>
      <c r="F22" s="11">
        <v>30</v>
      </c>
      <c r="G22" s="10">
        <f t="shared" si="34"/>
        <v>25.079365079365079</v>
      </c>
      <c r="H22" s="10">
        <f t="shared" si="5"/>
        <v>0.83597883597883593</v>
      </c>
      <c r="I22" s="12">
        <v>38</v>
      </c>
      <c r="J22" s="42">
        <v>6659</v>
      </c>
      <c r="K22" s="56">
        <f t="shared" si="6"/>
        <v>0.57065625469289682</v>
      </c>
      <c r="L22" s="37">
        <v>30</v>
      </c>
      <c r="M22" s="37">
        <v>30</v>
      </c>
      <c r="N22" s="37">
        <f t="shared" si="7"/>
        <v>1</v>
      </c>
      <c r="O22" s="34">
        <v>22</v>
      </c>
      <c r="P22" s="12">
        <v>1941</v>
      </c>
      <c r="Q22" s="13">
        <f t="shared" si="8"/>
        <v>1.1334363730036066</v>
      </c>
      <c r="R22" s="34">
        <v>30</v>
      </c>
      <c r="S22" s="37">
        <v>0</v>
      </c>
      <c r="T22" s="37">
        <f t="shared" si="9"/>
        <v>0</v>
      </c>
      <c r="U22" s="46">
        <v>66</v>
      </c>
      <c r="V22" s="35">
        <v>6658</v>
      </c>
      <c r="W22" s="10">
        <f t="shared" si="10"/>
        <v>0.99128867527786135</v>
      </c>
      <c r="X22" s="34">
        <v>20</v>
      </c>
      <c r="Y22" s="37">
        <v>20</v>
      </c>
      <c r="Z22" s="37">
        <f t="shared" si="11"/>
        <v>1</v>
      </c>
      <c r="AA22" s="34">
        <v>52</v>
      </c>
      <c r="AB22" s="34">
        <v>6442</v>
      </c>
      <c r="AC22" s="10">
        <f t="shared" si="12"/>
        <v>0.80720273207078552</v>
      </c>
      <c r="AD22" s="34">
        <v>40</v>
      </c>
      <c r="AE22" s="10">
        <v>40</v>
      </c>
      <c r="AF22" s="10">
        <f t="shared" si="31"/>
        <v>1</v>
      </c>
      <c r="AG22" s="66">
        <v>2646</v>
      </c>
      <c r="AH22" s="66">
        <v>2715</v>
      </c>
      <c r="AI22" s="10">
        <f t="shared" si="13"/>
        <v>97.458563535911608</v>
      </c>
      <c r="AJ22" s="34">
        <v>30</v>
      </c>
      <c r="AK22" s="37">
        <v>30</v>
      </c>
      <c r="AL22" s="37">
        <f t="shared" si="14"/>
        <v>1</v>
      </c>
      <c r="AM22" s="34">
        <v>1237</v>
      </c>
      <c r="AN22" s="34">
        <v>1879</v>
      </c>
      <c r="AO22" s="10">
        <f t="shared" si="15"/>
        <v>65.832889835018619</v>
      </c>
      <c r="AP22" s="34">
        <v>30</v>
      </c>
      <c r="AQ22" s="37">
        <v>0</v>
      </c>
      <c r="AR22" s="37">
        <f t="shared" si="16"/>
        <v>0</v>
      </c>
      <c r="AS22" s="34">
        <v>3818</v>
      </c>
      <c r="AT22" s="34">
        <v>3702</v>
      </c>
      <c r="AU22" s="10">
        <f t="shared" si="0"/>
        <v>1.031334413830362</v>
      </c>
      <c r="AV22" s="34">
        <v>30</v>
      </c>
      <c r="AW22" s="10">
        <v>30</v>
      </c>
      <c r="AX22" s="10">
        <f t="shared" si="17"/>
        <v>1</v>
      </c>
      <c r="AY22" s="34">
        <v>386</v>
      </c>
      <c r="AZ22" s="34">
        <v>295</v>
      </c>
      <c r="BA22" s="10">
        <f t="shared" si="18"/>
        <v>130.84745762711864</v>
      </c>
      <c r="BB22" s="34">
        <v>30</v>
      </c>
      <c r="BC22" s="37">
        <v>0</v>
      </c>
      <c r="BD22" s="37">
        <f t="shared" si="19"/>
        <v>0</v>
      </c>
      <c r="BE22" s="51">
        <v>234</v>
      </c>
      <c r="BF22" s="46">
        <v>814</v>
      </c>
      <c r="BG22" s="10">
        <f t="shared" si="20"/>
        <v>3.4786324786324787</v>
      </c>
      <c r="BH22" s="34">
        <v>30</v>
      </c>
      <c r="BI22" s="37">
        <v>0</v>
      </c>
      <c r="BJ22" s="10">
        <f t="shared" si="21"/>
        <v>0</v>
      </c>
      <c r="BK22" s="51">
        <v>705</v>
      </c>
      <c r="BL22" s="34">
        <v>630</v>
      </c>
      <c r="BM22" s="10">
        <f t="shared" si="22"/>
        <v>111.90476190476191</v>
      </c>
      <c r="BN22" s="34">
        <v>30</v>
      </c>
      <c r="BO22" s="37">
        <v>0</v>
      </c>
      <c r="BP22" s="37">
        <f t="shared" si="23"/>
        <v>0</v>
      </c>
      <c r="BQ22" s="34">
        <v>0</v>
      </c>
      <c r="BR22" s="34">
        <v>30</v>
      </c>
      <c r="BS22" s="10">
        <v>30</v>
      </c>
      <c r="BT22" s="10">
        <f t="shared" si="24"/>
        <v>1</v>
      </c>
      <c r="BU22" s="37">
        <v>100</v>
      </c>
      <c r="BV22" s="34">
        <v>10</v>
      </c>
      <c r="BW22" s="10">
        <v>10</v>
      </c>
      <c r="BX22" s="10">
        <f t="shared" si="25"/>
        <v>1</v>
      </c>
      <c r="BY22" s="34">
        <v>3</v>
      </c>
      <c r="BZ22" s="34">
        <v>40</v>
      </c>
      <c r="CA22" s="10">
        <v>10</v>
      </c>
      <c r="CB22" s="10">
        <f t="shared" si="26"/>
        <v>0.25</v>
      </c>
      <c r="CC22" s="40">
        <v>0.95099999999999996</v>
      </c>
      <c r="CD22" s="34">
        <v>20</v>
      </c>
      <c r="CE22" s="41">
        <v>20</v>
      </c>
      <c r="CF22" s="37">
        <f t="shared" si="32"/>
        <v>1</v>
      </c>
      <c r="CG22" s="34">
        <v>0</v>
      </c>
      <c r="CH22" s="34">
        <v>20</v>
      </c>
      <c r="CI22" s="10">
        <v>20</v>
      </c>
      <c r="CJ22" s="10">
        <f t="shared" si="27"/>
        <v>1</v>
      </c>
      <c r="CK22" s="12">
        <v>0</v>
      </c>
      <c r="CL22" s="35">
        <v>6658</v>
      </c>
      <c r="CM22" s="12">
        <f t="shared" si="28"/>
        <v>0</v>
      </c>
      <c r="CN22" s="11">
        <v>20</v>
      </c>
      <c r="CO22" s="10">
        <v>20</v>
      </c>
      <c r="CP22" s="10">
        <f t="shared" si="29"/>
        <v>1</v>
      </c>
      <c r="CQ22" s="44">
        <f t="shared" si="1"/>
        <v>470</v>
      </c>
      <c r="CR22" s="44">
        <f t="shared" si="2"/>
        <v>285.07936507936506</v>
      </c>
      <c r="CS22" s="13">
        <f t="shared" si="30"/>
        <v>0.60655184059439371</v>
      </c>
      <c r="CT22" s="27"/>
      <c r="CU22" s="27"/>
      <c r="CV22" s="28"/>
      <c r="CW22" s="8"/>
      <c r="CX22" s="25"/>
      <c r="CY22" s="25"/>
      <c r="CZ22" s="30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</row>
    <row r="23" spans="1:150" x14ac:dyDescent="0.25">
      <c r="A23" s="24" t="s">
        <v>62</v>
      </c>
      <c r="B23" s="24" t="s">
        <v>63</v>
      </c>
      <c r="C23" s="1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  <c r="W23" s="14"/>
      <c r="X23" s="24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4"/>
      <c r="AT23" s="24"/>
      <c r="AU23" s="14"/>
      <c r="AV23" s="24"/>
      <c r="AW23" s="25"/>
      <c r="AX23" s="25"/>
      <c r="AY23" s="24"/>
      <c r="AZ23" s="24"/>
      <c r="BA23" s="14"/>
      <c r="BB23" s="24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14"/>
      <c r="BR23" s="14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1"/>
      <c r="CD23" s="1"/>
      <c r="CE23" s="1"/>
      <c r="CF23" s="1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14"/>
      <c r="CT23" s="26"/>
      <c r="CU23" s="26"/>
    </row>
    <row r="24" spans="1:150" x14ac:dyDescent="0.25">
      <c r="A24" s="25"/>
      <c r="B24" s="24" t="s">
        <v>64</v>
      </c>
      <c r="C24" s="1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14"/>
      <c r="X24" s="24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14"/>
      <c r="AV24" s="24"/>
      <c r="AW24" s="25"/>
      <c r="AX24" s="25"/>
      <c r="AY24" s="25"/>
      <c r="AZ24" s="25"/>
      <c r="BA24" s="14"/>
      <c r="BB24" s="24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14"/>
      <c r="BR24" s="14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1"/>
      <c r="CD24" s="1"/>
      <c r="CE24" s="1"/>
      <c r="CF24" s="1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14"/>
      <c r="CT24" s="26"/>
      <c r="CU24" s="26"/>
    </row>
    <row r="25" spans="1:150" x14ac:dyDescent="0.25">
      <c r="A25" s="25"/>
      <c r="B25" s="24" t="s">
        <v>65</v>
      </c>
      <c r="C25" s="1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14"/>
      <c r="X25" s="24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14"/>
      <c r="AV25" s="24"/>
      <c r="AW25" s="25"/>
      <c r="AX25" s="25"/>
      <c r="AY25" s="25"/>
      <c r="AZ25" s="25"/>
      <c r="BA25" s="14"/>
      <c r="BB25" s="24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14"/>
      <c r="BR25" s="14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1"/>
      <c r="CD25" s="1"/>
      <c r="CE25" s="1"/>
      <c r="CF25" s="1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14"/>
      <c r="CT25" s="26"/>
      <c r="CU25" s="26"/>
    </row>
    <row r="26" spans="1:150" x14ac:dyDescent="0.25">
      <c r="A26" s="25"/>
      <c r="B26" s="24" t="s">
        <v>66</v>
      </c>
      <c r="C26" s="1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14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14"/>
      <c r="AV26" s="24"/>
      <c r="AW26" s="25"/>
      <c r="AX26" s="25"/>
      <c r="AY26" s="25"/>
      <c r="AZ26" s="25"/>
      <c r="BA26" s="14"/>
      <c r="BB26" s="24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14"/>
      <c r="BR26" s="14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1"/>
      <c r="CD26" s="1"/>
      <c r="CE26" s="1"/>
      <c r="CF26" s="1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</row>
    <row r="27" spans="1:150" x14ac:dyDescent="0.25">
      <c r="A27" s="25"/>
      <c r="B27" s="24" t="s">
        <v>67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25"/>
      <c r="V27" s="25"/>
      <c r="W27" s="14"/>
      <c r="X27" s="2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25"/>
      <c r="AT27" s="25"/>
      <c r="AU27" s="14"/>
      <c r="AV27" s="24"/>
      <c r="AW27" s="14"/>
      <c r="AX27" s="14"/>
      <c r="AY27" s="25"/>
      <c r="AZ27" s="25"/>
      <c r="BA27" s="14"/>
      <c r="BB27" s="24"/>
      <c r="BC27" s="14"/>
      <c r="BD27" s="14"/>
      <c r="BE27" s="14"/>
      <c r="BF27" s="14"/>
      <c r="BG27" s="25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25"/>
      <c r="CS27" s="25"/>
    </row>
    <row r="28" spans="1:150" x14ac:dyDescent="0.25">
      <c r="A28" s="25"/>
      <c r="B28" s="24" t="s">
        <v>68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25"/>
      <c r="V28" s="25"/>
      <c r="W28" s="14"/>
      <c r="X28" s="2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25"/>
      <c r="AT28" s="25"/>
      <c r="AU28" s="14"/>
      <c r="AV28" s="24"/>
      <c r="AW28" s="14"/>
      <c r="AX28" s="14"/>
      <c r="AY28" s="25"/>
      <c r="AZ28" s="25"/>
      <c r="BA28" s="14"/>
      <c r="BB28" s="24"/>
      <c r="BC28" s="14"/>
      <c r="BD28" s="14"/>
      <c r="BE28" s="14"/>
      <c r="BF28" s="14"/>
      <c r="BG28" s="25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25"/>
      <c r="CS28" s="25"/>
    </row>
  </sheetData>
  <mergeCells count="35">
    <mergeCell ref="C1:Z1"/>
    <mergeCell ref="AA1:AX1"/>
    <mergeCell ref="AY1:BT1"/>
    <mergeCell ref="BU1:CS1"/>
    <mergeCell ref="BY2:CB2"/>
    <mergeCell ref="CG2:CJ2"/>
    <mergeCell ref="AA2:AF2"/>
    <mergeCell ref="CQ2:CS2"/>
    <mergeCell ref="AG2:AL2"/>
    <mergeCell ref="AM2:AR2"/>
    <mergeCell ref="AS2:AX2"/>
    <mergeCell ref="AY2:BD2"/>
    <mergeCell ref="BE2:BJ2"/>
    <mergeCell ref="CK2:CP2"/>
    <mergeCell ref="BK2:BP2"/>
    <mergeCell ref="BQ2:BT2"/>
    <mergeCell ref="CM3:CM4"/>
    <mergeCell ref="E3:E4"/>
    <mergeCell ref="K3:K4"/>
    <mergeCell ref="Q3:Q4"/>
    <mergeCell ref="W3:W4"/>
    <mergeCell ref="AC3:AC4"/>
    <mergeCell ref="AI3:AI4"/>
    <mergeCell ref="AO3:AO4"/>
    <mergeCell ref="AU3:AU4"/>
    <mergeCell ref="BA3:BA4"/>
    <mergeCell ref="BG3:BG4"/>
    <mergeCell ref="BM3:BM4"/>
    <mergeCell ref="CC2:CF2"/>
    <mergeCell ref="BU2:BX2"/>
    <mergeCell ref="A2:B2"/>
    <mergeCell ref="C2:H2"/>
    <mergeCell ref="I2:N2"/>
    <mergeCell ref="O2:T2"/>
    <mergeCell ref="U2:Z2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33" orientation="portrait" horizontalDpi="4294967294" verticalDpi="0" r:id="rId1"/>
  <headerFooter>
    <oddHeader>&amp;R&amp;"Times New Roman,обычный"&amp;12Приложение №1</oddHeader>
  </headerFooter>
  <colBreaks count="3" manualBreakCount="3">
    <brk id="26" max="27" man="1"/>
    <brk id="50" max="27" man="1"/>
    <brk id="72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ОД финиш</vt:lpstr>
      <vt:lpstr>'ОД финиш'!Заголовки_для_печати</vt:lpstr>
      <vt:lpstr>'ОД финиш'!Область_печати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niyetzhanova_g</dc:creator>
  <cp:lastModifiedBy>Мубараков Асхат Куралысович</cp:lastModifiedBy>
  <cp:lastPrinted>2016-08-29T05:45:48Z</cp:lastPrinted>
  <dcterms:created xsi:type="dcterms:W3CDTF">2016-04-28T11:22:12Z</dcterms:created>
  <dcterms:modified xsi:type="dcterms:W3CDTF">2017-03-01T09:57:49Z</dcterms:modified>
</cp:coreProperties>
</file>