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555" yWindow="675" windowWidth="24240" windowHeight="13080" tabRatio="418"/>
  </bookViews>
  <sheets>
    <sheet name="обл. РД, ПЦ" sheetId="2" r:id="rId1"/>
  </sheets>
  <definedNames>
    <definedName name="_xlnm._FilterDatabase" localSheetId="0" hidden="1">'обл. РД, ПЦ'!$A$5:$WZM$28</definedName>
    <definedName name="_xlnm.Print_Area" localSheetId="0">'обл. РД, ПЦ'!$A$1:$DE$28</definedName>
  </definedNames>
  <calcPr calcId="144525"/>
</workbook>
</file>

<file path=xl/calcChain.xml><?xml version="1.0" encoding="utf-8"?>
<calcChain xmlns="http://schemas.openxmlformats.org/spreadsheetml/2006/main">
  <c r="DC7" i="2" l="1"/>
  <c r="DC8" i="2"/>
  <c r="DC9" i="2"/>
  <c r="DC10" i="2"/>
  <c r="DC11" i="2"/>
  <c r="DC12" i="2"/>
  <c r="DD12" i="2"/>
  <c r="DC13" i="2"/>
  <c r="DC14" i="2"/>
  <c r="DC15" i="2"/>
  <c r="DC16" i="2"/>
  <c r="DC17" i="2"/>
  <c r="DC18" i="2"/>
  <c r="DC19" i="2"/>
  <c r="DC20" i="2"/>
  <c r="DC21" i="2"/>
  <c r="DD21" i="2"/>
  <c r="DC22" i="2"/>
  <c r="DC6" i="2"/>
  <c r="AH16" i="2" l="1"/>
  <c r="AD6" i="2" l="1"/>
  <c r="CR8" i="2" l="1"/>
  <c r="CV7" i="2" l="1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6" i="2"/>
  <c r="CN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6" i="2"/>
  <c r="BS7" i="2"/>
  <c r="BS8" i="2"/>
  <c r="BS9" i="2"/>
  <c r="BS10" i="2"/>
  <c r="BS11" i="2"/>
  <c r="BS12" i="2"/>
  <c r="BS13" i="2"/>
  <c r="BS14" i="2"/>
  <c r="BS15" i="2"/>
  <c r="BS16" i="2"/>
  <c r="BS18" i="2"/>
  <c r="BS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6" i="2"/>
  <c r="AL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6" i="2"/>
  <c r="K22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6" i="2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6" i="2"/>
  <c r="H12" i="2"/>
  <c r="CY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6" i="2"/>
  <c r="E7" i="2"/>
  <c r="G7" i="2" s="1"/>
  <c r="E8" i="2"/>
  <c r="G8" i="2" s="1"/>
  <c r="E9" i="2"/>
  <c r="G9" i="2" s="1"/>
  <c r="DD9" i="2" s="1"/>
  <c r="E10" i="2"/>
  <c r="G10" i="2" s="1"/>
  <c r="E11" i="2"/>
  <c r="G11" i="2" s="1"/>
  <c r="E12" i="2"/>
  <c r="E13" i="2"/>
  <c r="G13" i="2" s="1"/>
  <c r="DD13" i="2" s="1"/>
  <c r="E14" i="2"/>
  <c r="G14" i="2" s="1"/>
  <c r="E15" i="2"/>
  <c r="G15" i="2" s="1"/>
  <c r="DD15" i="2" s="1"/>
  <c r="E16" i="2"/>
  <c r="G16" i="2" s="1"/>
  <c r="DD16" i="2" s="1"/>
  <c r="E17" i="2"/>
  <c r="G17" i="2" s="1"/>
  <c r="DD17" i="2" s="1"/>
  <c r="E18" i="2"/>
  <c r="G18" i="2" s="1"/>
  <c r="DD18" i="2" s="1"/>
  <c r="E19" i="2"/>
  <c r="G19" i="2" s="1"/>
  <c r="E20" i="2"/>
  <c r="G20" i="2" s="1"/>
  <c r="E21" i="2"/>
  <c r="DE21" i="2" s="1"/>
  <c r="E22" i="2"/>
  <c r="G22" i="2" s="1"/>
  <c r="E6" i="2"/>
  <c r="G6" i="2" s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CR16" i="2"/>
  <c r="AH14" i="2"/>
  <c r="W18" i="2"/>
  <c r="W17" i="2"/>
  <c r="W7" i="2"/>
  <c r="W8" i="2"/>
  <c r="W9" i="2"/>
  <c r="W10" i="2"/>
  <c r="W11" i="2"/>
  <c r="W12" i="2"/>
  <c r="W13" i="2"/>
  <c r="W14" i="2"/>
  <c r="W15" i="2"/>
  <c r="W16" i="2"/>
  <c r="W19" i="2"/>
  <c r="W20" i="2"/>
  <c r="W21" i="2"/>
  <c r="W22" i="2"/>
  <c r="W6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7" i="2"/>
  <c r="AX8" i="2"/>
  <c r="AX6" i="2"/>
  <c r="AU7" i="2"/>
  <c r="AU8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9" i="2"/>
  <c r="AU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6" i="2"/>
  <c r="AX22" i="2"/>
  <c r="AR22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6" i="2"/>
  <c r="AO7" i="2"/>
  <c r="AO9" i="2"/>
  <c r="AO10" i="2"/>
  <c r="AO11" i="2"/>
  <c r="AO12" i="2"/>
  <c r="AO15" i="2"/>
  <c r="AO17" i="2"/>
  <c r="AO18" i="2"/>
  <c r="AO19" i="2"/>
  <c r="AO20" i="2"/>
  <c r="AO21" i="2"/>
  <c r="AO22" i="2"/>
  <c r="AH8" i="2"/>
  <c r="AH9" i="2"/>
  <c r="AH10" i="2"/>
  <c r="AH11" i="2"/>
  <c r="AH12" i="2"/>
  <c r="AH13" i="2"/>
  <c r="AH15" i="2"/>
  <c r="AH17" i="2"/>
  <c r="AH18" i="2"/>
  <c r="AH19" i="2"/>
  <c r="AH20" i="2"/>
  <c r="AH21" i="2"/>
  <c r="AH22" i="2"/>
  <c r="AH6" i="2"/>
  <c r="DE12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R6" i="2"/>
  <c r="CR7" i="2"/>
  <c r="CR9" i="2"/>
  <c r="CR10" i="2"/>
  <c r="CR11" i="2"/>
  <c r="CR12" i="2"/>
  <c r="CR13" i="2"/>
  <c r="CR14" i="2"/>
  <c r="CR15" i="2"/>
  <c r="CR17" i="2"/>
  <c r="CR18" i="2"/>
  <c r="CR19" i="2"/>
  <c r="CR20" i="2"/>
  <c r="CR21" i="2"/>
  <c r="CR22" i="2"/>
  <c r="CB18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H7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6" i="2"/>
  <c r="CF22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1" i="2"/>
  <c r="CF6" i="2"/>
  <c r="T22" i="2"/>
  <c r="T19" i="2"/>
  <c r="T18" i="2"/>
  <c r="T17" i="2"/>
  <c r="T16" i="2"/>
  <c r="T15" i="2"/>
  <c r="T14" i="2"/>
  <c r="T13" i="2"/>
  <c r="T10" i="2"/>
  <c r="T9" i="2"/>
  <c r="T7" i="2"/>
  <c r="T6" i="2"/>
  <c r="N11" i="2"/>
  <c r="N7" i="2"/>
  <c r="N6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DD20" i="2" l="1"/>
  <c r="DE20" i="2" s="1"/>
  <c r="DE8" i="2"/>
  <c r="DD8" i="2"/>
  <c r="DD7" i="2"/>
  <c r="DE7" i="2" s="1"/>
  <c r="DE6" i="2"/>
  <c r="DD6" i="2"/>
  <c r="DD19" i="2"/>
  <c r="DE19" i="2" s="1"/>
  <c r="DE11" i="2"/>
  <c r="DD11" i="2"/>
  <c r="DD22" i="2"/>
  <c r="DE22" i="2" s="1"/>
  <c r="DE14" i="2"/>
  <c r="DD14" i="2"/>
  <c r="DD10" i="2"/>
  <c r="DE10" i="2" s="1"/>
  <c r="H8" i="2"/>
  <c r="H10" i="2"/>
  <c r="H17" i="2"/>
  <c r="DE17" i="2"/>
  <c r="H13" i="2"/>
  <c r="DE13" i="2"/>
  <c r="DE9" i="2"/>
  <c r="H9" i="2"/>
  <c r="H21" i="2"/>
  <c r="H7" i="2"/>
  <c r="H16" i="2"/>
  <c r="DE16" i="2"/>
  <c r="H20" i="2"/>
  <c r="H11" i="2"/>
  <c r="H15" i="2"/>
  <c r="DE15" i="2"/>
  <c r="H6" i="2"/>
  <c r="H19" i="2"/>
  <c r="H18" i="2"/>
  <c r="DE18" i="2"/>
  <c r="H22" i="2"/>
  <c r="H14" i="2"/>
</calcChain>
</file>

<file path=xl/sharedStrings.xml><?xml version="1.0" encoding="utf-8"?>
<sst xmlns="http://schemas.openxmlformats.org/spreadsheetml/2006/main" count="228" uniqueCount="119">
  <si>
    <t>Регион/ индикатор/  плановые баллы/  коэффициенты</t>
  </si>
  <si>
    <t xml:space="preserve">Доля медицинских работников (МР), имеющих  квалификационную категорию </t>
  </si>
  <si>
    <t>Показатель повторного незапланированного поступления в течение месяца по поводу одного и того же заболевания</t>
  </si>
  <si>
    <t>Показатель необоснованной госпитализации</t>
  </si>
  <si>
    <t xml:space="preserve">Показатель необоснованного отклонения лечебно-диагностических мероприятий от клинических протоколов </t>
  </si>
  <si>
    <t>Отсутствие случаев предотвратимой материнской смертности</t>
  </si>
  <si>
    <t>Показатель случаев  расхождения основного клинического и патологоанатомического диагнозов</t>
  </si>
  <si>
    <t>Показатель послеоперационных осложнений</t>
  </si>
  <si>
    <t>Показатель ВБИ</t>
  </si>
  <si>
    <t xml:space="preserve">Летальность в стационаре </t>
  </si>
  <si>
    <t>Летальность при плановой госпитализации</t>
  </si>
  <si>
    <t>Структура исходов лечения выписанных больных в СЗТ</t>
  </si>
  <si>
    <t>Отсутствие обоснованных жалоб</t>
  </si>
  <si>
    <t>Доля принятых мер по результатам обращений в службу поддержки пациента и внутреннего контроля</t>
  </si>
  <si>
    <t>Уровень удовлетворенности населения качеством МП по данным соцопроса</t>
  </si>
  <si>
    <t>Наличие аккредитации медицинской организации</t>
  </si>
  <si>
    <t>Наличие административных взысканий по результатам внешней экспертизы</t>
  </si>
  <si>
    <t>ИТОГО</t>
  </si>
  <si>
    <t>ФП</t>
  </si>
  <si>
    <t>ПБ</t>
  </si>
  <si>
    <t>ФБ</t>
  </si>
  <si>
    <t>КС</t>
  </si>
  <si>
    <t>КР</t>
  </si>
  <si>
    <t>Регион</t>
  </si>
  <si>
    <t>Наименование МО</t>
  </si>
  <si>
    <t>0-30; более 1-0</t>
  </si>
  <si>
    <t>0%-20; до 40%-15; 40-70%-10; 70-100%-0</t>
  </si>
  <si>
    <t>до 3%-20; выше 3%-0</t>
  </si>
  <si>
    <t>Межд.-40; высшая-30; 1-20; 2-10; без катег.-20</t>
  </si>
  <si>
    <t>Отсутс.-20</t>
  </si>
  <si>
    <t>РК</t>
  </si>
  <si>
    <t xml:space="preserve">Акмолинская </t>
  </si>
  <si>
    <t>ВКО</t>
  </si>
  <si>
    <t>ЗКО</t>
  </si>
  <si>
    <t>СКО</t>
  </si>
  <si>
    <t>ЮКО</t>
  </si>
  <si>
    <t>Примечание:</t>
  </si>
  <si>
    <t>ЦП - целевой показатель</t>
  </si>
  <si>
    <t>ФП - фактический показатель</t>
  </si>
  <si>
    <t>ПБ - пороговый балл</t>
  </si>
  <si>
    <t>ФБ - фактический балл</t>
  </si>
  <si>
    <t>КС - коэффициент соответствия</t>
  </si>
  <si>
    <t>КР - коэффициент результативности</t>
  </si>
  <si>
    <t>до 3%-30</t>
  </si>
  <si>
    <t>Числ.</t>
  </si>
  <si>
    <t>Знам.</t>
  </si>
  <si>
    <t>числ*100/знам</t>
  </si>
  <si>
    <t>Число МР, имеющих квалификационную категорию * 100</t>
  </si>
  <si>
    <t xml:space="preserve">число всех МР </t>
  </si>
  <si>
    <t>Число выбывших из стационара из числа повторно госп-х * 100</t>
  </si>
  <si>
    <t>общее число выбывших из стационара</t>
  </si>
  <si>
    <t>Число случаев необосн. госп. * 100</t>
  </si>
  <si>
    <t>число случаев госпитализации</t>
  </si>
  <si>
    <t>Число случаев необосн. откл. леч-диагн. мероприятий от клин-х протоколов * 100</t>
  </si>
  <si>
    <t>общее число выбывших из стац</t>
  </si>
  <si>
    <t xml:space="preserve">кол-во вскрытых умерших </t>
  </si>
  <si>
    <t>Число послеоперационных осложнений * 100</t>
  </si>
  <si>
    <t>общее число прооперированных больных</t>
  </si>
  <si>
    <t>Число случаев ВБИ*100</t>
  </si>
  <si>
    <t>число выбывших пациентов</t>
  </si>
  <si>
    <t xml:space="preserve">количество выбывших больных </t>
  </si>
  <si>
    <t>Число умерших больных, поступивших в плановом порядке * 100</t>
  </si>
  <si>
    <t>общее число плановых больных</t>
  </si>
  <si>
    <t>Число выбывших с исходами лечения выздоровление и улучшение*100</t>
  </si>
  <si>
    <t>число всего выбывших</t>
  </si>
  <si>
    <t>Индикаторы оценки качества оказываемой медицинской помощи для областных родильных домов и перинатальных центров</t>
  </si>
  <si>
    <t>Отсутствие случаев предотвратимой перинатальной смертности</t>
  </si>
  <si>
    <t>Показатель госпитальной антенатальной смертности плода</t>
  </si>
  <si>
    <t>0 - 30 баллов, за каждый случай - минус 3 балла, более 10 случаев - 0 баллов</t>
  </si>
  <si>
    <t>до 2%-20</t>
  </si>
  <si>
    <t>до 1%-40</t>
  </si>
  <si>
    <t>90% и более-30</t>
  </si>
  <si>
    <t xml:space="preserve">0% - 30 , до 5% - 20 , 5-10% - 10 , выше 10% - 0 </t>
  </si>
  <si>
    <t>Показатель частоты акушерских травм при естественных родах</t>
  </si>
  <si>
    <t>Количество случаев акушерских травм при естественных родах*100</t>
  </si>
  <si>
    <t>количество родов всего</t>
  </si>
  <si>
    <t>70% и выше -30</t>
  </si>
  <si>
    <t>ГКП на ПХВ "Перинатальный центр" при управлении здравоохранения Акмолинской области</t>
  </si>
  <si>
    <t>Государственное коммунальное предприятие «Областной перинатальный центр» на праве хозяйственного ведения ГУ «Управление здравоохранения Актюбинской области»</t>
  </si>
  <si>
    <t>Государственное коммунальное предприятие на праве хозяйственного ведения "Областной перинатальный центр" государственного учреждения "Управление здравоохранения Алматинской области"</t>
  </si>
  <si>
    <t>Коммунальное государственное предприятие на праве хозяйственного ведения "Атырауский областной перинатальный центр" Управления здравоохранения Атырауской области"</t>
  </si>
  <si>
    <t>Коммунальное государственное предприятие на праве хозяйственного ведения "Центр матери и ребенка" управления здравоохранения Восточно-Казахстанского областного акимата</t>
  </si>
  <si>
    <t>ГКП НА ПХВ "ЖАМБЫЛСКИЙ ОБЛАСТНОЙ ПЕРИНАТАЛЬНЫЙ ЦЕНТР УПРАВЛЕНИЯ ЗДРАВООХРАНЕНИЯ АКИМАТА ЖАМБЫЛСКОЙ ОБЛАСТИ"</t>
  </si>
  <si>
    <t>Государственное коммунальное предприятие на праве хозяйственного ведения "Областной перинатальный центр" управления здравоохранения акимата Западно-Казахстанской области</t>
  </si>
  <si>
    <t>Коммунальное государственное предприятие "Областной перинатальный центр" управления здравоохранения Карагандинской области</t>
  </si>
  <si>
    <t>Коммунальное государственное предприятие "Костанайский перинатальный центр" Управления здравоохранения акимата Костанайской области</t>
  </si>
  <si>
    <t>Государственное коммунальное казенное предприятие "Областной перинатальный центр" управления здравоохранения Кызылординской области</t>
  </si>
  <si>
    <t>ГКП на ПХВ "Областной перинатальный центр" Управления здравоохранения  Мангистауской области акимата Мангистауской области</t>
  </si>
  <si>
    <t>Коммунальное государственное предприятие на праве хозяйственного ведения "Павлодарский областной перинатальный центр №1" управления здравоохранения Павлодарской области, акимата Павлодарской области</t>
  </si>
  <si>
    <t>Коммунальное государственное предприятие на праве хозяйственного ведения "Областной перинатальный центр" акимата Северо-Казахстанской области Управления здравоохранения Северо-Казахстанской области</t>
  </si>
  <si>
    <t>ГККП "Областной перинатальный центр №1" УЗ ЮКО</t>
  </si>
  <si>
    <t>Государственное коммунальное казенное предприятие "Областной перинатальный центр №2" управления здравоохранения Южно-Казахстанской области</t>
  </si>
  <si>
    <t>Государственное коммунальное казенное предприятие "Областной перинатальный центр №3" управления здравоохранения Южно-Казахстанской области</t>
  </si>
  <si>
    <t>ГККП "Областной перинатальный центр №4" УЗ ЮКО</t>
  </si>
  <si>
    <t>Актюбинская</t>
  </si>
  <si>
    <t>Атырауская</t>
  </si>
  <si>
    <t>Алматинская</t>
  </si>
  <si>
    <t>Жамбылская</t>
  </si>
  <si>
    <t>Карагандинская</t>
  </si>
  <si>
    <t>Кызылординская</t>
  </si>
  <si>
    <t>Павлодарская</t>
  </si>
  <si>
    <t>Костанайская</t>
  </si>
  <si>
    <t>Мангистауская</t>
  </si>
  <si>
    <t xml:space="preserve"> </t>
  </si>
  <si>
    <t>0%-30;                до 5%-20;            5-10%-10;       выше 10%-0</t>
  </si>
  <si>
    <t>0%-30;                до 5%-20;           5-10%-10;       выше 10%-0</t>
  </si>
  <si>
    <t>0%-30;                до 5%-20;           5-10%-10;      выше 10%-0</t>
  </si>
  <si>
    <t>Кол-во случ. расх. диагн.</t>
  </si>
  <si>
    <t>0-30; до 3-20,    3-5 -10; от 5 - 0</t>
  </si>
  <si>
    <t xml:space="preserve">Количество умерших </t>
  </si>
  <si>
    <t>50 и выше -10</t>
  </si>
  <si>
    <t>выше 40%-20</t>
  </si>
  <si>
    <t>Сумма снятия по данным экспертизы КОМУ, ККМФД *100</t>
  </si>
  <si>
    <t xml:space="preserve">сумма предъявленная к оплате </t>
  </si>
  <si>
    <t>0%-30; до 5%-20;   5-10%-10;         выше 10%-0</t>
  </si>
  <si>
    <t>Доля финансовых средств, снятых за некачественное оказание медицинской помощи</t>
  </si>
  <si>
    <t>нет</t>
  </si>
  <si>
    <t>2 Кат.</t>
  </si>
  <si>
    <t>в 2014 году на 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</si>
</sst>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0.000"/>
    <numFmt numFmtId="167" formatCode="0.0%"/>
    <numFmt numFmtId="168" formatCode="_-* #,##0.00_-;\-* #,##0.00_-;_-* &quot;-&quot;??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charset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75">
    <xf numFmtId="0" fontId="0" fillId="0" borderId="0"/>
    <xf numFmtId="0" fontId="15" fillId="0" borderId="0"/>
    <xf numFmtId="0" fontId="19" fillId="0" borderId="0"/>
    <xf numFmtId="0" fontId="21" fillId="0" borderId="0"/>
    <xf numFmtId="0" fontId="22" fillId="0" borderId="0"/>
    <xf numFmtId="0" fontId="23" fillId="0" borderId="0">
      <alignment horizontal="center"/>
    </xf>
    <xf numFmtId="0" fontId="23" fillId="0" borderId="0">
      <alignment horizontal="center" textRotation="90"/>
    </xf>
    <xf numFmtId="0" fontId="24" fillId="0" borderId="0"/>
    <xf numFmtId="43" fontId="25" fillId="0" borderId="0" applyFont="0" applyFill="0" applyBorder="0" applyAlignment="0" applyProtection="0"/>
    <xf numFmtId="0" fontId="28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25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</cellStyleXfs>
  <cellXfs count="101">
    <xf numFmtId="0" fontId="0" fillId="0" borderId="0" xfId="0"/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4" fontId="12" fillId="0" borderId="11" xfId="3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/>
    </xf>
    <xf numFmtId="9" fontId="10" fillId="0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3" fontId="12" fillId="0" borderId="9" xfId="0" applyNumberFormat="1" applyFont="1" applyFill="1" applyBorder="1" applyAlignment="1">
      <alignment horizontal="center" vertical="center"/>
    </xf>
    <xf numFmtId="1" fontId="12" fillId="0" borderId="4" xfId="8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8" xfId="0" applyFont="1" applyFill="1" applyBorder="1"/>
    <xf numFmtId="0" fontId="16" fillId="0" borderId="4" xfId="0" applyFont="1" applyFill="1" applyBorder="1" applyAlignment="1">
      <alignment horizontal="center" vertical="center" wrapText="1"/>
    </xf>
    <xf numFmtId="10" fontId="16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Fill="1"/>
    <xf numFmtId="165" fontId="9" fillId="0" borderId="0" xfId="0" applyNumberFormat="1" applyFont="1" applyFill="1" applyBorder="1"/>
    <xf numFmtId="0" fontId="8" fillId="0" borderId="0" xfId="0" applyFont="1" applyFill="1" applyBorder="1"/>
    <xf numFmtId="0" fontId="18" fillId="0" borderId="11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center"/>
    </xf>
    <xf numFmtId="4" fontId="20" fillId="0" borderId="11" xfId="3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0" fontId="20" fillId="0" borderId="11" xfId="0" applyFont="1" applyFill="1" applyBorder="1" applyAlignment="1">
      <alignment vertical="top" wrapText="1"/>
    </xf>
    <xf numFmtId="0" fontId="1" fillId="0" borderId="0" xfId="0" applyFont="1" applyFill="1"/>
    <xf numFmtId="0" fontId="1" fillId="0" borderId="0" xfId="0" applyFont="1" applyFill="1" applyBorder="1"/>
    <xf numFmtId="3" fontId="10" fillId="0" borderId="4" xfId="0" applyNumberFormat="1" applyFont="1" applyFill="1" applyBorder="1" applyAlignment="1">
      <alignment horizontal="center" wrapText="1"/>
    </xf>
    <xf numFmtId="165" fontId="12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6" fillId="0" borderId="11" xfId="0" applyFont="1" applyFill="1" applyBorder="1" applyAlignment="1">
      <alignment vertical="top" wrapText="1"/>
    </xf>
    <xf numFmtId="0" fontId="27" fillId="0" borderId="4" xfId="0" applyFont="1" applyFill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4" fontId="26" fillId="0" borderId="11" xfId="3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3" fontId="1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65" fontId="0" fillId="0" borderId="4" xfId="0" applyNumberFormat="1" applyFont="1" applyFill="1" applyBorder="1"/>
    <xf numFmtId="0" fontId="11" fillId="0" borderId="9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top" wrapText="1"/>
    </xf>
    <xf numFmtId="1" fontId="0" fillId="0" borderId="0" xfId="0" applyNumberFormat="1" applyFont="1" applyFill="1" applyBorder="1"/>
    <xf numFmtId="10" fontId="0" fillId="0" borderId="0" xfId="0" applyNumberFormat="1" applyFont="1" applyFill="1" applyBorder="1"/>
    <xf numFmtId="1" fontId="0" fillId="0" borderId="0" xfId="0" applyNumberFormat="1" applyFont="1" applyFill="1"/>
    <xf numFmtId="10" fontId="0" fillId="0" borderId="0" xfId="0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3" xfId="0" applyFill="1" applyBorder="1"/>
  </cellXfs>
  <cellStyles count="375">
    <cellStyle name="Excel Built-in Normal" xfId="21"/>
    <cellStyle name="Heading" xfId="5"/>
    <cellStyle name="Heading1" xfId="6"/>
    <cellStyle name="Result" xfId="7"/>
    <cellStyle name="Обычный" xfId="0" builtinId="0"/>
    <cellStyle name="Обычный 10" xfId="23"/>
    <cellStyle name="Обычный 100" xfId="24"/>
    <cellStyle name="Обычный 100 2" xfId="25"/>
    <cellStyle name="Обычный 101" xfId="26"/>
    <cellStyle name="Обычный 101 2" xfId="27"/>
    <cellStyle name="Обычный 102" xfId="28"/>
    <cellStyle name="Обычный 102 2" xfId="29"/>
    <cellStyle name="Обычный 103" xfId="30"/>
    <cellStyle name="Обычный 103 2" xfId="31"/>
    <cellStyle name="Обычный 104" xfId="32"/>
    <cellStyle name="Обычный 104 2" xfId="33"/>
    <cellStyle name="Обычный 105" xfId="34"/>
    <cellStyle name="Обычный 105 2" xfId="35"/>
    <cellStyle name="Обычный 106" xfId="36"/>
    <cellStyle name="Обычный 106 2" xfId="37"/>
    <cellStyle name="Обычный 107" xfId="38"/>
    <cellStyle name="Обычный 108" xfId="39"/>
    <cellStyle name="Обычный 108 2" xfId="40"/>
    <cellStyle name="Обычный 109" xfId="41"/>
    <cellStyle name="Обычный 11" xfId="42"/>
    <cellStyle name="Обычный 110" xfId="43"/>
    <cellStyle name="Обычный 111" xfId="44"/>
    <cellStyle name="Обычный 112" xfId="45"/>
    <cellStyle name="Обычный 113" xfId="46"/>
    <cellStyle name="Обычный 114" xfId="47"/>
    <cellStyle name="Обычный 114 2" xfId="48"/>
    <cellStyle name="Обычный 115" xfId="49"/>
    <cellStyle name="Обычный 116" xfId="50"/>
    <cellStyle name="Обычный 117" xfId="51"/>
    <cellStyle name="Обычный 118" xfId="52"/>
    <cellStyle name="Обычный 119" xfId="53"/>
    <cellStyle name="Обычный 12" xfId="54"/>
    <cellStyle name="Обычный 120" xfId="55"/>
    <cellStyle name="Обычный 121" xfId="56"/>
    <cellStyle name="Обычный 122" xfId="57"/>
    <cellStyle name="Обычный 123" xfId="58"/>
    <cellStyle name="Обычный 124" xfId="59"/>
    <cellStyle name="Обычный 125" xfId="60"/>
    <cellStyle name="Обычный 125 2" xfId="61"/>
    <cellStyle name="Обычный 126" xfId="62"/>
    <cellStyle name="Обычный 126 2" xfId="63"/>
    <cellStyle name="Обычный 127" xfId="64"/>
    <cellStyle name="Обычный 127 2" xfId="65"/>
    <cellStyle name="Обычный 128" xfId="66"/>
    <cellStyle name="Обычный 128 2" xfId="67"/>
    <cellStyle name="Обычный 129" xfId="68"/>
    <cellStyle name="Обычный 129 2" xfId="69"/>
    <cellStyle name="Обычный 13" xfId="70"/>
    <cellStyle name="Обычный 130" xfId="71"/>
    <cellStyle name="Обычный 130 2" xfId="72"/>
    <cellStyle name="Обычный 131" xfId="73"/>
    <cellStyle name="Обычный 131 2" xfId="74"/>
    <cellStyle name="Обычный 132" xfId="75"/>
    <cellStyle name="Обычный 132 2" xfId="76"/>
    <cellStyle name="Обычный 133" xfId="77"/>
    <cellStyle name="Обычный 133 2" xfId="78"/>
    <cellStyle name="Обычный 134" xfId="79"/>
    <cellStyle name="Обычный 134 2" xfId="80"/>
    <cellStyle name="Обычный 135" xfId="81"/>
    <cellStyle name="Обычный 135 2" xfId="82"/>
    <cellStyle name="Обычный 136" xfId="83"/>
    <cellStyle name="Обычный 136 2" xfId="84"/>
    <cellStyle name="Обычный 137" xfId="85"/>
    <cellStyle name="Обычный 137 2" xfId="86"/>
    <cellStyle name="Обычный 138" xfId="87"/>
    <cellStyle name="Обычный 138 2" xfId="88"/>
    <cellStyle name="Обычный 139" xfId="89"/>
    <cellStyle name="Обычный 139 2" xfId="90"/>
    <cellStyle name="Обычный 14" xfId="91"/>
    <cellStyle name="Обычный 140" xfId="92"/>
    <cellStyle name="Обычный 140 2" xfId="93"/>
    <cellStyle name="Обычный 141" xfId="94"/>
    <cellStyle name="Обычный 141 2" xfId="95"/>
    <cellStyle name="Обычный 142" xfId="96"/>
    <cellStyle name="Обычный 142 2" xfId="97"/>
    <cellStyle name="Обычный 143" xfId="98"/>
    <cellStyle name="Обычный 143 2" xfId="99"/>
    <cellStyle name="Обычный 144" xfId="100"/>
    <cellStyle name="Обычный 144 2" xfId="101"/>
    <cellStyle name="Обычный 145" xfId="102"/>
    <cellStyle name="Обычный 145 2" xfId="103"/>
    <cellStyle name="Обычный 146" xfId="104"/>
    <cellStyle name="Обычный 146 2" xfId="105"/>
    <cellStyle name="Обычный 147" xfId="106"/>
    <cellStyle name="Обычный 148" xfId="107"/>
    <cellStyle name="Обычный 149" xfId="108"/>
    <cellStyle name="Обычный 15" xfId="109"/>
    <cellStyle name="Обычный 150" xfId="110"/>
    <cellStyle name="Обычный 151" xfId="111"/>
    <cellStyle name="Обычный 152" xfId="112"/>
    <cellStyle name="Обычный 152 2" xfId="113"/>
    <cellStyle name="Обычный 153" xfId="114"/>
    <cellStyle name="Обычный 154" xfId="115"/>
    <cellStyle name="Обычный 155" xfId="116"/>
    <cellStyle name="Обычный 156" xfId="117"/>
    <cellStyle name="Обычный 157" xfId="118"/>
    <cellStyle name="Обычный 158" xfId="119"/>
    <cellStyle name="Обычный 159" xfId="120"/>
    <cellStyle name="Обычный 159 2" xfId="121"/>
    <cellStyle name="Обычный 16" xfId="122"/>
    <cellStyle name="Обычный 160" xfId="123"/>
    <cellStyle name="Обычный 162" xfId="124"/>
    <cellStyle name="Обычный 163" xfId="125"/>
    <cellStyle name="Обычный 164" xfId="126"/>
    <cellStyle name="Обычный 165" xfId="127"/>
    <cellStyle name="Обычный 167" xfId="128"/>
    <cellStyle name="Обычный 167 2" xfId="129"/>
    <cellStyle name="Обычный 168" xfId="130"/>
    <cellStyle name="Обычный 168 2" xfId="131"/>
    <cellStyle name="Обычный 169" xfId="132"/>
    <cellStyle name="Обычный 169 2" xfId="133"/>
    <cellStyle name="Обычный 17" xfId="134"/>
    <cellStyle name="Обычный 171" xfId="135"/>
    <cellStyle name="Обычный 171 2" xfId="136"/>
    <cellStyle name="Обычный 172" xfId="137"/>
    <cellStyle name="Обычный 172 2" xfId="138"/>
    <cellStyle name="Обычный 173" xfId="139"/>
    <cellStyle name="Обычный 173 2" xfId="140"/>
    <cellStyle name="Обычный 174" xfId="141"/>
    <cellStyle name="Обычный 174 2" xfId="142"/>
    <cellStyle name="Обычный 175" xfId="143"/>
    <cellStyle name="Обычный 175 2" xfId="144"/>
    <cellStyle name="Обычный 176" xfId="145"/>
    <cellStyle name="Обычный 176 2" xfId="146"/>
    <cellStyle name="Обычный 177" xfId="147"/>
    <cellStyle name="Обычный 177 2" xfId="148"/>
    <cellStyle name="Обычный 178" xfId="149"/>
    <cellStyle name="Обычный 178 2" xfId="150"/>
    <cellStyle name="Обычный 179" xfId="151"/>
    <cellStyle name="Обычный 179 2" xfId="152"/>
    <cellStyle name="Обычный 18" xfId="153"/>
    <cellStyle name="Обычный 180" xfId="154"/>
    <cellStyle name="Обычный 180 2" xfId="155"/>
    <cellStyle name="Обычный 181" xfId="156"/>
    <cellStyle name="Обычный 181 2" xfId="157"/>
    <cellStyle name="Обычный 182" xfId="158"/>
    <cellStyle name="Обычный 182 2" xfId="159"/>
    <cellStyle name="Обычный 183" xfId="160"/>
    <cellStyle name="Обычный 183 2" xfId="161"/>
    <cellStyle name="Обычный 184" xfId="162"/>
    <cellStyle name="Обычный 184 2" xfId="163"/>
    <cellStyle name="Обычный 185" xfId="164"/>
    <cellStyle name="Обычный 185 2" xfId="165"/>
    <cellStyle name="Обычный 186" xfId="11"/>
    <cellStyle name="Обычный 186 2" xfId="166"/>
    <cellStyle name="Обычный 186 2 2" xfId="167"/>
    <cellStyle name="Обычный 186 2 3" xfId="168"/>
    <cellStyle name="Обычный 186 2 4" xfId="169"/>
    <cellStyle name="Обычный 186 3" xfId="170"/>
    <cellStyle name="Обычный 186 4" xfId="171"/>
    <cellStyle name="Обычный 186 5" xfId="172"/>
    <cellStyle name="Обычный 187 2" xfId="173"/>
    <cellStyle name="Обычный 187 2 2" xfId="174"/>
    <cellStyle name="Обычный 187 2 3" xfId="175"/>
    <cellStyle name="Обычный 187 2 4" xfId="176"/>
    <cellStyle name="Обычный 19" xfId="177"/>
    <cellStyle name="Обычный 190" xfId="178"/>
    <cellStyle name="Обычный 190 2" xfId="179"/>
    <cellStyle name="Обычный 190 3" xfId="180"/>
    <cellStyle name="Обычный 190 4" xfId="181"/>
    <cellStyle name="Обычный 191" xfId="182"/>
    <cellStyle name="Обычный 192" xfId="183"/>
    <cellStyle name="Обычный 193" xfId="184"/>
    <cellStyle name="Обычный 194" xfId="185"/>
    <cellStyle name="Обычный 195" xfId="186"/>
    <cellStyle name="Обычный 196" xfId="187"/>
    <cellStyle name="Обычный 197" xfId="188"/>
    <cellStyle name="Обычный 198" xfId="189"/>
    <cellStyle name="Обычный 199" xfId="190"/>
    <cellStyle name="Обычный 2" xfId="1"/>
    <cellStyle name="Обычный 2 10" xfId="191"/>
    <cellStyle name="Обычный 2 10 10" xfId="192"/>
    <cellStyle name="Обычный 2 10 2" xfId="193"/>
    <cellStyle name="Обычный 2 10 3" xfId="194"/>
    <cellStyle name="Обычный 2 10 4" xfId="195"/>
    <cellStyle name="Обычный 2 100 10" xfId="196"/>
    <cellStyle name="Обычный 2 2" xfId="197"/>
    <cellStyle name="Обычный 2 2 2" xfId="198"/>
    <cellStyle name="Обычный 2 2 2 2" xfId="199"/>
    <cellStyle name="Обычный 2 2 2 2 2 2 2 5 2 3 3" xfId="200"/>
    <cellStyle name="Обычный 2 3 73" xfId="201"/>
    <cellStyle name="Обычный 20" xfId="202"/>
    <cellStyle name="Обычный 200" xfId="203"/>
    <cellStyle name="Обычный 201" xfId="204"/>
    <cellStyle name="Обычный 202" xfId="205"/>
    <cellStyle name="Обычный 203" xfId="206"/>
    <cellStyle name="Обычный 204" xfId="207"/>
    <cellStyle name="Обычный 205" xfId="208"/>
    <cellStyle name="Обычный 206" xfId="209"/>
    <cellStyle name="Обычный 207" xfId="210"/>
    <cellStyle name="Обычный 208" xfId="211"/>
    <cellStyle name="Обычный 209" xfId="212"/>
    <cellStyle name="Обычный 21" xfId="213"/>
    <cellStyle name="Обычный 210" xfId="214"/>
    <cellStyle name="Обычный 211" xfId="215"/>
    <cellStyle name="Обычный 212" xfId="216"/>
    <cellStyle name="Обычный 213" xfId="217"/>
    <cellStyle name="Обычный 214" xfId="218"/>
    <cellStyle name="Обычный 215" xfId="219"/>
    <cellStyle name="Обычный 216" xfId="220"/>
    <cellStyle name="Обычный 217" xfId="221"/>
    <cellStyle name="Обычный 218" xfId="222"/>
    <cellStyle name="Обычный 219" xfId="223"/>
    <cellStyle name="Обычный 22" xfId="224"/>
    <cellStyle name="Обычный 220" xfId="225"/>
    <cellStyle name="Обычный 220 2" xfId="226"/>
    <cellStyle name="Обычный 220 3" xfId="227"/>
    <cellStyle name="Обычный 220 4" xfId="228"/>
    <cellStyle name="Обычный 23" xfId="229"/>
    <cellStyle name="Обычный 24" xfId="230"/>
    <cellStyle name="Обычный 25" xfId="231"/>
    <cellStyle name="Обычный 26" xfId="232"/>
    <cellStyle name="Обычный 27" xfId="233"/>
    <cellStyle name="Обычный 28" xfId="234"/>
    <cellStyle name="Обычный 29" xfId="235"/>
    <cellStyle name="Обычный 3" xfId="2"/>
    <cellStyle name="Обычный 3 2" xfId="236"/>
    <cellStyle name="Обычный 30" xfId="237"/>
    <cellStyle name="Обычный 31" xfId="238"/>
    <cellStyle name="Обычный 32" xfId="239"/>
    <cellStyle name="Обычный 33" xfId="240"/>
    <cellStyle name="Обычный 34" xfId="241"/>
    <cellStyle name="Обычный 35" xfId="242"/>
    <cellStyle name="Обычный 36" xfId="243"/>
    <cellStyle name="Обычный 37" xfId="244"/>
    <cellStyle name="Обычный 38" xfId="245"/>
    <cellStyle name="Обычный 39" xfId="246"/>
    <cellStyle name="Обычный 4" xfId="3"/>
    <cellStyle name="Обычный 4 2" xfId="10"/>
    <cellStyle name="Обычный 4 3" xfId="247"/>
    <cellStyle name="Обычный 40" xfId="248"/>
    <cellStyle name="Обычный 41" xfId="249"/>
    <cellStyle name="Обычный 42" xfId="250"/>
    <cellStyle name="Обычный 43" xfId="251"/>
    <cellStyle name="Обычный 436 3 3 2 2 3 2 3" xfId="252"/>
    <cellStyle name="Обычный 436 3 3 2 4" xfId="253"/>
    <cellStyle name="Обычный 44" xfId="254"/>
    <cellStyle name="Обычный 45" xfId="255"/>
    <cellStyle name="Обычный 46" xfId="256"/>
    <cellStyle name="Обычный 47" xfId="257"/>
    <cellStyle name="Обычный 48" xfId="258"/>
    <cellStyle name="Обычный 49" xfId="259"/>
    <cellStyle name="Обычный 5" xfId="4"/>
    <cellStyle name="Обычный 5 2" xfId="260"/>
    <cellStyle name="Обычный 50" xfId="261"/>
    <cellStyle name="Обычный 50 2" xfId="262"/>
    <cellStyle name="Обычный 51" xfId="18"/>
    <cellStyle name="Обычный 51 2" xfId="263"/>
    <cellStyle name="Обычный 51 2 2" xfId="264"/>
    <cellStyle name="Обычный 51 2 3" xfId="265"/>
    <cellStyle name="Обычный 51 2 4" xfId="266"/>
    <cellStyle name="Обычный 52" xfId="22"/>
    <cellStyle name="Обычный 52 2" xfId="267"/>
    <cellStyle name="Обычный 52 2 2" xfId="268"/>
    <cellStyle name="Обычный 52 2 3" xfId="269"/>
    <cellStyle name="Обычный 52 2 4" xfId="270"/>
    <cellStyle name="Обычный 53" xfId="20"/>
    <cellStyle name="Обычный 53 2" xfId="271"/>
    <cellStyle name="Обычный 53 2 2" xfId="272"/>
    <cellStyle name="Обычный 53 2 3" xfId="273"/>
    <cellStyle name="Обычный 53 2 4" xfId="274"/>
    <cellStyle name="Обычный 54" xfId="275"/>
    <cellStyle name="Обычный 54 2" xfId="276"/>
    <cellStyle name="Обычный 55" xfId="277"/>
    <cellStyle name="Обычный 56" xfId="278"/>
    <cellStyle name="Обычный 57" xfId="279"/>
    <cellStyle name="Обычный 58" xfId="280"/>
    <cellStyle name="Обычный 59" xfId="281"/>
    <cellStyle name="Обычный 6" xfId="9"/>
    <cellStyle name="Обычный 6 2" xfId="282"/>
    <cellStyle name="Обычный 60" xfId="283"/>
    <cellStyle name="Обычный 61" xfId="284"/>
    <cellStyle name="Обычный 62" xfId="285"/>
    <cellStyle name="Обычный 622 2 2 3" xfId="286"/>
    <cellStyle name="Обычный 622 2 2 3 2 3" xfId="287"/>
    <cellStyle name="Обычный 622 2 2 3 2 3 3 2" xfId="288"/>
    <cellStyle name="Обычный 622 4 3 4" xfId="289"/>
    <cellStyle name="Обычный 622 4 3 4 2 2 2 2 3" xfId="12"/>
    <cellStyle name="Обычный 622 4 3 4 2 3 2" xfId="290"/>
    <cellStyle name="Обычный 622 4 3 4 2 3 2 2" xfId="291"/>
    <cellStyle name="Обычный 622 4 3 4 4 2" xfId="292"/>
    <cellStyle name="Обычный 622 4 3 4 4 2 2" xfId="293"/>
    <cellStyle name="Обычный 622 5" xfId="294"/>
    <cellStyle name="Обычный 622 5 4" xfId="295"/>
    <cellStyle name="Обычный 624 2" xfId="296"/>
    <cellStyle name="Обычный 63" xfId="13"/>
    <cellStyle name="Обычный 63 2" xfId="297"/>
    <cellStyle name="Обычный 63 3" xfId="298"/>
    <cellStyle name="Обычный 63 4" xfId="299"/>
    <cellStyle name="Обычный 64" xfId="16"/>
    <cellStyle name="Обычный 64 2" xfId="300"/>
    <cellStyle name="Обычный 64 3" xfId="301"/>
    <cellStyle name="Обычный 64 4" xfId="302"/>
    <cellStyle name="Обычный 65" xfId="14"/>
    <cellStyle name="Обычный 65 2" xfId="303"/>
    <cellStyle name="Обычный 65 3" xfId="304"/>
    <cellStyle name="Обычный 65 4" xfId="305"/>
    <cellStyle name="Обычный 66" xfId="17"/>
    <cellStyle name="Обычный 66 2" xfId="306"/>
    <cellStyle name="Обычный 66 3" xfId="307"/>
    <cellStyle name="Обычный 66 4" xfId="308"/>
    <cellStyle name="Обычный 67" xfId="15"/>
    <cellStyle name="Обычный 67 2" xfId="309"/>
    <cellStyle name="Обычный 67 3" xfId="310"/>
    <cellStyle name="Обычный 67 4" xfId="311"/>
    <cellStyle name="Обычный 68" xfId="19"/>
    <cellStyle name="Обычный 68 2" xfId="312"/>
    <cellStyle name="Обычный 68 3" xfId="313"/>
    <cellStyle name="Обычный 68 4" xfId="314"/>
    <cellStyle name="Обычный 69" xfId="315"/>
    <cellStyle name="Обычный 7" xfId="316"/>
    <cellStyle name="Обычный 70" xfId="317"/>
    <cellStyle name="Обычный 71" xfId="318"/>
    <cellStyle name="Обычный 72" xfId="319"/>
    <cellStyle name="Обычный 73" xfId="320"/>
    <cellStyle name="Обычный 74" xfId="321"/>
    <cellStyle name="Обычный 75" xfId="322"/>
    <cellStyle name="Обычный 76" xfId="323"/>
    <cellStyle name="Обычный 77" xfId="324"/>
    <cellStyle name="Обычный 78" xfId="325"/>
    <cellStyle name="Обычный 79" xfId="326"/>
    <cellStyle name="Обычный 79 2" xfId="327"/>
    <cellStyle name="Обычный 8" xfId="328"/>
    <cellStyle name="Обычный 80" xfId="329"/>
    <cellStyle name="Обычный 80 2" xfId="330"/>
    <cellStyle name="Обычный 81" xfId="331"/>
    <cellStyle name="Обычный 81 2" xfId="332"/>
    <cellStyle name="Обычный 82" xfId="333"/>
    <cellStyle name="Обычный 82 2" xfId="334"/>
    <cellStyle name="Обычный 83" xfId="335"/>
    <cellStyle name="Обычный 83 2" xfId="336"/>
    <cellStyle name="Обычный 84" xfId="337"/>
    <cellStyle name="Обычный 84 2" xfId="338"/>
    <cellStyle name="Обычный 85" xfId="339"/>
    <cellStyle name="Обычный 85 2" xfId="340"/>
    <cellStyle name="Обычный 86" xfId="341"/>
    <cellStyle name="Обычный 86 2" xfId="342"/>
    <cellStyle name="Обычный 87" xfId="343"/>
    <cellStyle name="Обычный 87 2" xfId="344"/>
    <cellStyle name="Обычный 88" xfId="345"/>
    <cellStyle name="Обычный 88 2" xfId="346"/>
    <cellStyle name="Обычный 89" xfId="347"/>
    <cellStyle name="Обычный 89 2" xfId="348"/>
    <cellStyle name="Обычный 9" xfId="349"/>
    <cellStyle name="Обычный 90" xfId="350"/>
    <cellStyle name="Обычный 90 2" xfId="351"/>
    <cellStyle name="Обычный 91" xfId="352"/>
    <cellStyle name="Обычный 91 2" xfId="353"/>
    <cellStyle name="Обычный 92" xfId="354"/>
    <cellStyle name="Обычный 92 2" xfId="355"/>
    <cellStyle name="Обычный 93" xfId="356"/>
    <cellStyle name="Обычный 93 2" xfId="357"/>
    <cellStyle name="Обычный 94" xfId="358"/>
    <cellStyle name="Обычный 94 2" xfId="359"/>
    <cellStyle name="Обычный 95" xfId="360"/>
    <cellStyle name="Обычный 95 2" xfId="361"/>
    <cellStyle name="Обычный 96" xfId="362"/>
    <cellStyle name="Обычный 96 2" xfId="363"/>
    <cellStyle name="Обычный 97" xfId="364"/>
    <cellStyle name="Обычный 97 2" xfId="365"/>
    <cellStyle name="Обычный 98" xfId="366"/>
    <cellStyle name="Обычный 98 2" xfId="367"/>
    <cellStyle name="Обычный 99" xfId="368"/>
    <cellStyle name="Обычный 99 2" xfId="369"/>
    <cellStyle name="Финансовый" xfId="8" builtinId="3"/>
    <cellStyle name="Финансовый 12" xfId="370"/>
    <cellStyle name="Финансовый 29" xfId="371"/>
    <cellStyle name="Финансовый 4 2" xfId="372"/>
    <cellStyle name="Финансовый 41" xfId="373"/>
    <cellStyle name="Финансовый 9" xfId="3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61"/>
  <sheetViews>
    <sheetView tabSelected="1" view="pageBreakPreview" zoomScale="90" zoomScaleSheetLayoutView="90" workbookViewId="0">
      <pane xSplit="2" ySplit="4" topLeftCell="CP17" activePane="bottomRight" state="frozen"/>
      <selection pane="topRight" activeCell="C1" sqref="C1"/>
      <selection pane="bottomLeft" activeCell="A5" sqref="A5"/>
      <selection pane="bottomRight" activeCell="DD17" sqref="DD17"/>
    </sheetView>
  </sheetViews>
  <sheetFormatPr defaultColWidth="8.85546875" defaultRowHeight="15" x14ac:dyDescent="0.25"/>
  <cols>
    <col min="1" max="1" width="17.42578125" style="47" customWidth="1"/>
    <col min="2" max="2" width="26.85546875" style="47" customWidth="1"/>
    <col min="3" max="3" width="10.28515625" style="47" customWidth="1"/>
    <col min="4" max="4" width="7.28515625" style="47" customWidth="1"/>
    <col min="5" max="5" width="7" style="47" customWidth="1"/>
    <col min="6" max="6" width="9.28515625" style="47" customWidth="1"/>
    <col min="7" max="8" width="6.42578125" style="47" customWidth="1"/>
    <col min="9" max="9" width="10" style="47" customWidth="1"/>
    <col min="10" max="10" width="9.140625" style="47" customWidth="1"/>
    <col min="11" max="11" width="8" style="47" customWidth="1"/>
    <col min="12" max="12" width="10.85546875" style="47" customWidth="1"/>
    <col min="13" max="14" width="6.42578125" style="47" customWidth="1"/>
    <col min="15" max="15" width="8.28515625" style="47" customWidth="1"/>
    <col min="16" max="16" width="10.85546875" style="47" customWidth="1"/>
    <col min="17" max="17" width="7.140625" style="47" customWidth="1"/>
    <col min="18" max="18" width="11.42578125" style="47" customWidth="1"/>
    <col min="19" max="20" width="6.42578125" style="47" customWidth="1"/>
    <col min="21" max="21" width="10.42578125" style="47" customWidth="1"/>
    <col min="22" max="22" width="11.140625" style="47" customWidth="1"/>
    <col min="23" max="23" width="6.42578125" style="88" customWidth="1"/>
    <col min="24" max="24" width="14.28515625" style="47" customWidth="1"/>
    <col min="25" max="27" width="6.42578125" style="47" customWidth="1"/>
    <col min="28" max="28" width="11.140625" style="47" customWidth="1"/>
    <col min="29" max="31" width="6.42578125" style="47" customWidth="1"/>
    <col min="32" max="32" width="14.42578125" style="47" customWidth="1"/>
    <col min="33" max="35" width="6.42578125" style="47" customWidth="1"/>
    <col min="36" max="36" width="13.28515625" style="47" customWidth="1"/>
    <col min="37" max="41" width="6.42578125" style="47" customWidth="1"/>
    <col min="42" max="42" width="15" style="47" customWidth="1"/>
    <col min="43" max="44" width="6.42578125" style="47" customWidth="1"/>
    <col min="45" max="45" width="14.42578125" style="47" customWidth="1"/>
    <col min="46" max="46" width="16" style="47" customWidth="1"/>
    <col min="47" max="47" width="11.140625" style="47" customWidth="1"/>
    <col min="48" max="48" width="15" style="47" customWidth="1"/>
    <col min="49" max="51" width="6.42578125" style="47" customWidth="1"/>
    <col min="52" max="52" width="9.42578125" style="47" customWidth="1"/>
    <col min="53" max="53" width="6.42578125" style="47" customWidth="1"/>
    <col min="54" max="54" width="11.28515625" style="47" customWidth="1"/>
    <col min="55" max="57" width="6.42578125" style="47" customWidth="1"/>
    <col min="58" max="58" width="8.42578125" style="47" customWidth="1"/>
    <col min="59" max="59" width="6.7109375" style="47" customWidth="1"/>
    <col min="60" max="60" width="8.85546875" style="47" customWidth="1"/>
    <col min="61" max="65" width="6.42578125" style="47" customWidth="1"/>
    <col min="66" max="66" width="10" style="47" customWidth="1"/>
    <col min="67" max="68" width="6.42578125" style="47" customWidth="1"/>
    <col min="69" max="69" width="7.85546875" style="47" customWidth="1"/>
    <col min="70" max="70" width="9" style="47" customWidth="1"/>
    <col min="71" max="71" width="10.42578125" style="47" customWidth="1"/>
    <col min="72" max="72" width="7.42578125" style="47" customWidth="1"/>
    <col min="73" max="74" width="6.42578125" style="47" customWidth="1"/>
    <col min="75" max="75" width="9.42578125" style="47" customWidth="1"/>
    <col min="76" max="76" width="6.42578125" style="47" customWidth="1"/>
    <col min="77" max="77" width="10.28515625" style="47" customWidth="1"/>
    <col min="78" max="78" width="9.42578125" style="47" customWidth="1"/>
    <col min="79" max="81" width="6.42578125" style="47" customWidth="1"/>
    <col min="82" max="82" width="12.85546875" style="47" customWidth="1"/>
    <col min="83" max="84" width="6.42578125" style="47" customWidth="1"/>
    <col min="85" max="85" width="11.28515625" style="89" customWidth="1"/>
    <col min="86" max="88" width="6.42578125" style="47" customWidth="1"/>
    <col min="89" max="89" width="10.28515625" style="47" customWidth="1"/>
    <col min="90" max="90" width="9" style="47" customWidth="1"/>
    <col min="91" max="92" width="6.42578125" style="47" customWidth="1"/>
    <col min="93" max="93" width="8.85546875" style="47" customWidth="1"/>
    <col min="94" max="94" width="19.28515625" style="47" customWidth="1"/>
    <col min="95" max="97" width="6.42578125" style="47" customWidth="1"/>
    <col min="98" max="98" width="8.42578125" style="47" customWidth="1"/>
    <col min="99" max="101" width="6.42578125" style="47" customWidth="1"/>
    <col min="102" max="102" width="10.42578125" style="47" customWidth="1"/>
    <col min="103" max="103" width="8.28515625" style="47" customWidth="1"/>
    <col min="104" max="104" width="11.7109375" style="47" customWidth="1"/>
    <col min="105" max="106" width="6.42578125" style="47" customWidth="1"/>
    <col min="107" max="107" width="14.42578125" style="47" customWidth="1"/>
    <col min="108" max="108" width="18.140625" style="50" customWidth="1"/>
    <col min="109" max="109" width="9.85546875" style="50" customWidth="1"/>
    <col min="110" max="158" width="8.85546875" style="50"/>
    <col min="159" max="258" width="8.85546875" style="47"/>
    <col min="259" max="259" width="17.42578125" style="47" customWidth="1"/>
    <col min="260" max="260" width="26.85546875" style="47" customWidth="1"/>
    <col min="261" max="262" width="10.28515625" style="47" customWidth="1"/>
    <col min="263" max="269" width="6.42578125" style="47" customWidth="1"/>
    <col min="270" max="270" width="14" style="47" customWidth="1"/>
    <col min="271" max="275" width="6.42578125" style="47" customWidth="1"/>
    <col min="276" max="276" width="14.42578125" style="47" customWidth="1"/>
    <col min="277" max="281" width="6.42578125" style="47" customWidth="1"/>
    <col min="282" max="282" width="14.28515625" style="47" customWidth="1"/>
    <col min="283" max="285" width="6.42578125" style="47" customWidth="1"/>
    <col min="286" max="286" width="11.140625" style="47" customWidth="1"/>
    <col min="287" max="291" width="6.42578125" style="47" customWidth="1"/>
    <col min="292" max="292" width="15.28515625" style="47" customWidth="1"/>
    <col min="293" max="297" width="6.42578125" style="47" customWidth="1"/>
    <col min="298" max="298" width="15" style="47" customWidth="1"/>
    <col min="299" max="309" width="6.42578125" style="47" customWidth="1"/>
    <col min="310" max="310" width="11.7109375" style="47" customWidth="1"/>
    <col min="311" max="333" width="6.42578125" style="47" customWidth="1"/>
    <col min="334" max="334" width="6.7109375" style="47" customWidth="1"/>
    <col min="335" max="339" width="6.42578125" style="47" customWidth="1"/>
    <col min="340" max="340" width="7.42578125" style="47" customWidth="1"/>
    <col min="341" max="343" width="6.42578125" style="47" customWidth="1"/>
    <col min="344" max="344" width="12.85546875" style="47" customWidth="1"/>
    <col min="345" max="351" width="6.42578125" style="47" customWidth="1"/>
    <col min="352" max="352" width="9" style="47" customWidth="1"/>
    <col min="353" max="355" width="6.42578125" style="47" customWidth="1"/>
    <col min="356" max="356" width="19.28515625" style="47" customWidth="1"/>
    <col min="357" max="359" width="6.42578125" style="47" customWidth="1"/>
    <col min="360" max="360" width="8.42578125" style="47" customWidth="1"/>
    <col min="361" max="365" width="6.42578125" style="47" customWidth="1"/>
    <col min="366" max="514" width="8.85546875" style="47"/>
    <col min="515" max="515" width="17.42578125" style="47" customWidth="1"/>
    <col min="516" max="516" width="26.85546875" style="47" customWidth="1"/>
    <col min="517" max="518" width="10.28515625" style="47" customWidth="1"/>
    <col min="519" max="525" width="6.42578125" style="47" customWidth="1"/>
    <col min="526" max="526" width="14" style="47" customWidth="1"/>
    <col min="527" max="531" width="6.42578125" style="47" customWidth="1"/>
    <col min="532" max="532" width="14.42578125" style="47" customWidth="1"/>
    <col min="533" max="537" width="6.42578125" style="47" customWidth="1"/>
    <col min="538" max="538" width="14.28515625" style="47" customWidth="1"/>
    <col min="539" max="541" width="6.42578125" style="47" customWidth="1"/>
    <col min="542" max="542" width="11.140625" style="47" customWidth="1"/>
    <col min="543" max="547" width="6.42578125" style="47" customWidth="1"/>
    <col min="548" max="548" width="15.28515625" style="47" customWidth="1"/>
    <col min="549" max="553" width="6.42578125" style="47" customWidth="1"/>
    <col min="554" max="554" width="15" style="47" customWidth="1"/>
    <col min="555" max="565" width="6.42578125" style="47" customWidth="1"/>
    <col min="566" max="566" width="11.7109375" style="47" customWidth="1"/>
    <col min="567" max="589" width="6.42578125" style="47" customWidth="1"/>
    <col min="590" max="590" width="6.7109375" style="47" customWidth="1"/>
    <col min="591" max="595" width="6.42578125" style="47" customWidth="1"/>
    <col min="596" max="596" width="7.42578125" style="47" customWidth="1"/>
    <col min="597" max="599" width="6.42578125" style="47" customWidth="1"/>
    <col min="600" max="600" width="12.85546875" style="47" customWidth="1"/>
    <col min="601" max="607" width="6.42578125" style="47" customWidth="1"/>
    <col min="608" max="608" width="9" style="47" customWidth="1"/>
    <col min="609" max="611" width="6.42578125" style="47" customWidth="1"/>
    <col min="612" max="612" width="19.28515625" style="47" customWidth="1"/>
    <col min="613" max="615" width="6.42578125" style="47" customWidth="1"/>
    <col min="616" max="616" width="8.42578125" style="47" customWidth="1"/>
    <col min="617" max="621" width="6.42578125" style="47" customWidth="1"/>
    <col min="622" max="770" width="8.85546875" style="47"/>
    <col min="771" max="771" width="17.42578125" style="47" customWidth="1"/>
    <col min="772" max="772" width="26.85546875" style="47" customWidth="1"/>
    <col min="773" max="774" width="10.28515625" style="47" customWidth="1"/>
    <col min="775" max="781" width="6.42578125" style="47" customWidth="1"/>
    <col min="782" max="782" width="14" style="47" customWidth="1"/>
    <col min="783" max="787" width="6.42578125" style="47" customWidth="1"/>
    <col min="788" max="788" width="14.42578125" style="47" customWidth="1"/>
    <col min="789" max="793" width="6.42578125" style="47" customWidth="1"/>
    <col min="794" max="794" width="14.28515625" style="47" customWidth="1"/>
    <col min="795" max="797" width="6.42578125" style="47" customWidth="1"/>
    <col min="798" max="798" width="11.140625" style="47" customWidth="1"/>
    <col min="799" max="803" width="6.42578125" style="47" customWidth="1"/>
    <col min="804" max="804" width="15.28515625" style="47" customWidth="1"/>
    <col min="805" max="809" width="6.42578125" style="47" customWidth="1"/>
    <col min="810" max="810" width="15" style="47" customWidth="1"/>
    <col min="811" max="821" width="6.42578125" style="47" customWidth="1"/>
    <col min="822" max="822" width="11.7109375" style="47" customWidth="1"/>
    <col min="823" max="845" width="6.42578125" style="47" customWidth="1"/>
    <col min="846" max="846" width="6.7109375" style="47" customWidth="1"/>
    <col min="847" max="851" width="6.42578125" style="47" customWidth="1"/>
    <col min="852" max="852" width="7.42578125" style="47" customWidth="1"/>
    <col min="853" max="855" width="6.42578125" style="47" customWidth="1"/>
    <col min="856" max="856" width="12.85546875" style="47" customWidth="1"/>
    <col min="857" max="863" width="6.42578125" style="47" customWidth="1"/>
    <col min="864" max="864" width="9" style="47" customWidth="1"/>
    <col min="865" max="867" width="6.42578125" style="47" customWidth="1"/>
    <col min="868" max="868" width="19.28515625" style="47" customWidth="1"/>
    <col min="869" max="871" width="6.42578125" style="47" customWidth="1"/>
    <col min="872" max="872" width="8.42578125" style="47" customWidth="1"/>
    <col min="873" max="877" width="6.42578125" style="47" customWidth="1"/>
    <col min="878" max="1026" width="8.85546875" style="47"/>
    <col min="1027" max="1027" width="17.42578125" style="47" customWidth="1"/>
    <col min="1028" max="1028" width="26.85546875" style="47" customWidth="1"/>
    <col min="1029" max="1030" width="10.28515625" style="47" customWidth="1"/>
    <col min="1031" max="1037" width="6.42578125" style="47" customWidth="1"/>
    <col min="1038" max="1038" width="14" style="47" customWidth="1"/>
    <col min="1039" max="1043" width="6.42578125" style="47" customWidth="1"/>
    <col min="1044" max="1044" width="14.42578125" style="47" customWidth="1"/>
    <col min="1045" max="1049" width="6.42578125" style="47" customWidth="1"/>
    <col min="1050" max="1050" width="14.28515625" style="47" customWidth="1"/>
    <col min="1051" max="1053" width="6.42578125" style="47" customWidth="1"/>
    <col min="1054" max="1054" width="11.140625" style="47" customWidth="1"/>
    <col min="1055" max="1059" width="6.42578125" style="47" customWidth="1"/>
    <col min="1060" max="1060" width="15.28515625" style="47" customWidth="1"/>
    <col min="1061" max="1065" width="6.42578125" style="47" customWidth="1"/>
    <col min="1066" max="1066" width="15" style="47" customWidth="1"/>
    <col min="1067" max="1077" width="6.42578125" style="47" customWidth="1"/>
    <col min="1078" max="1078" width="11.7109375" style="47" customWidth="1"/>
    <col min="1079" max="1101" width="6.42578125" style="47" customWidth="1"/>
    <col min="1102" max="1102" width="6.7109375" style="47" customWidth="1"/>
    <col min="1103" max="1107" width="6.42578125" style="47" customWidth="1"/>
    <col min="1108" max="1108" width="7.42578125" style="47" customWidth="1"/>
    <col min="1109" max="1111" width="6.42578125" style="47" customWidth="1"/>
    <col min="1112" max="1112" width="12.85546875" style="47" customWidth="1"/>
    <col min="1113" max="1119" width="6.42578125" style="47" customWidth="1"/>
    <col min="1120" max="1120" width="9" style="47" customWidth="1"/>
    <col min="1121" max="1123" width="6.42578125" style="47" customWidth="1"/>
    <col min="1124" max="1124" width="19.28515625" style="47" customWidth="1"/>
    <col min="1125" max="1127" width="6.42578125" style="47" customWidth="1"/>
    <col min="1128" max="1128" width="8.42578125" style="47" customWidth="1"/>
    <col min="1129" max="1133" width="6.42578125" style="47" customWidth="1"/>
    <col min="1134" max="1282" width="8.85546875" style="47"/>
    <col min="1283" max="1283" width="17.42578125" style="47" customWidth="1"/>
    <col min="1284" max="1284" width="26.85546875" style="47" customWidth="1"/>
    <col min="1285" max="1286" width="10.28515625" style="47" customWidth="1"/>
    <col min="1287" max="1293" width="6.42578125" style="47" customWidth="1"/>
    <col min="1294" max="1294" width="14" style="47" customWidth="1"/>
    <col min="1295" max="1299" width="6.42578125" style="47" customWidth="1"/>
    <col min="1300" max="1300" width="14.42578125" style="47" customWidth="1"/>
    <col min="1301" max="1305" width="6.42578125" style="47" customWidth="1"/>
    <col min="1306" max="1306" width="14.28515625" style="47" customWidth="1"/>
    <col min="1307" max="1309" width="6.42578125" style="47" customWidth="1"/>
    <col min="1310" max="1310" width="11.140625" style="47" customWidth="1"/>
    <col min="1311" max="1315" width="6.42578125" style="47" customWidth="1"/>
    <col min="1316" max="1316" width="15.28515625" style="47" customWidth="1"/>
    <col min="1317" max="1321" width="6.42578125" style="47" customWidth="1"/>
    <col min="1322" max="1322" width="15" style="47" customWidth="1"/>
    <col min="1323" max="1333" width="6.42578125" style="47" customWidth="1"/>
    <col min="1334" max="1334" width="11.7109375" style="47" customWidth="1"/>
    <col min="1335" max="1357" width="6.42578125" style="47" customWidth="1"/>
    <col min="1358" max="1358" width="6.7109375" style="47" customWidth="1"/>
    <col min="1359" max="1363" width="6.42578125" style="47" customWidth="1"/>
    <col min="1364" max="1364" width="7.42578125" style="47" customWidth="1"/>
    <col min="1365" max="1367" width="6.42578125" style="47" customWidth="1"/>
    <col min="1368" max="1368" width="12.85546875" style="47" customWidth="1"/>
    <col min="1369" max="1375" width="6.42578125" style="47" customWidth="1"/>
    <col min="1376" max="1376" width="9" style="47" customWidth="1"/>
    <col min="1377" max="1379" width="6.42578125" style="47" customWidth="1"/>
    <col min="1380" max="1380" width="19.28515625" style="47" customWidth="1"/>
    <col min="1381" max="1383" width="6.42578125" style="47" customWidth="1"/>
    <col min="1384" max="1384" width="8.42578125" style="47" customWidth="1"/>
    <col min="1385" max="1389" width="6.42578125" style="47" customWidth="1"/>
    <col min="1390" max="1538" width="8.85546875" style="47"/>
    <col min="1539" max="1539" width="17.42578125" style="47" customWidth="1"/>
    <col min="1540" max="1540" width="26.85546875" style="47" customWidth="1"/>
    <col min="1541" max="1542" width="10.28515625" style="47" customWidth="1"/>
    <col min="1543" max="1549" width="6.42578125" style="47" customWidth="1"/>
    <col min="1550" max="1550" width="14" style="47" customWidth="1"/>
    <col min="1551" max="1555" width="6.42578125" style="47" customWidth="1"/>
    <col min="1556" max="1556" width="14.42578125" style="47" customWidth="1"/>
    <col min="1557" max="1561" width="6.42578125" style="47" customWidth="1"/>
    <col min="1562" max="1562" width="14.28515625" style="47" customWidth="1"/>
    <col min="1563" max="1565" width="6.42578125" style="47" customWidth="1"/>
    <col min="1566" max="1566" width="11.140625" style="47" customWidth="1"/>
    <col min="1567" max="1571" width="6.42578125" style="47" customWidth="1"/>
    <col min="1572" max="1572" width="15.28515625" style="47" customWidth="1"/>
    <col min="1573" max="1577" width="6.42578125" style="47" customWidth="1"/>
    <col min="1578" max="1578" width="15" style="47" customWidth="1"/>
    <col min="1579" max="1589" width="6.42578125" style="47" customWidth="1"/>
    <col min="1590" max="1590" width="11.7109375" style="47" customWidth="1"/>
    <col min="1591" max="1613" width="6.42578125" style="47" customWidth="1"/>
    <col min="1614" max="1614" width="6.7109375" style="47" customWidth="1"/>
    <col min="1615" max="1619" width="6.42578125" style="47" customWidth="1"/>
    <col min="1620" max="1620" width="7.42578125" style="47" customWidth="1"/>
    <col min="1621" max="1623" width="6.42578125" style="47" customWidth="1"/>
    <col min="1624" max="1624" width="12.85546875" style="47" customWidth="1"/>
    <col min="1625" max="1631" width="6.42578125" style="47" customWidth="1"/>
    <col min="1632" max="1632" width="9" style="47" customWidth="1"/>
    <col min="1633" max="1635" width="6.42578125" style="47" customWidth="1"/>
    <col min="1636" max="1636" width="19.28515625" style="47" customWidth="1"/>
    <col min="1637" max="1639" width="6.42578125" style="47" customWidth="1"/>
    <col min="1640" max="1640" width="8.42578125" style="47" customWidth="1"/>
    <col min="1641" max="1645" width="6.42578125" style="47" customWidth="1"/>
    <col min="1646" max="1794" width="8.85546875" style="47"/>
    <col min="1795" max="1795" width="17.42578125" style="47" customWidth="1"/>
    <col min="1796" max="1796" width="26.85546875" style="47" customWidth="1"/>
    <col min="1797" max="1798" width="10.28515625" style="47" customWidth="1"/>
    <col min="1799" max="1805" width="6.42578125" style="47" customWidth="1"/>
    <col min="1806" max="1806" width="14" style="47" customWidth="1"/>
    <col min="1807" max="1811" width="6.42578125" style="47" customWidth="1"/>
    <col min="1812" max="1812" width="14.42578125" style="47" customWidth="1"/>
    <col min="1813" max="1817" width="6.42578125" style="47" customWidth="1"/>
    <col min="1818" max="1818" width="14.28515625" style="47" customWidth="1"/>
    <col min="1819" max="1821" width="6.42578125" style="47" customWidth="1"/>
    <col min="1822" max="1822" width="11.140625" style="47" customWidth="1"/>
    <col min="1823" max="1827" width="6.42578125" style="47" customWidth="1"/>
    <col min="1828" max="1828" width="15.28515625" style="47" customWidth="1"/>
    <col min="1829" max="1833" width="6.42578125" style="47" customWidth="1"/>
    <col min="1834" max="1834" width="15" style="47" customWidth="1"/>
    <col min="1835" max="1845" width="6.42578125" style="47" customWidth="1"/>
    <col min="1846" max="1846" width="11.7109375" style="47" customWidth="1"/>
    <col min="1847" max="1869" width="6.42578125" style="47" customWidth="1"/>
    <col min="1870" max="1870" width="6.7109375" style="47" customWidth="1"/>
    <col min="1871" max="1875" width="6.42578125" style="47" customWidth="1"/>
    <col min="1876" max="1876" width="7.42578125" style="47" customWidth="1"/>
    <col min="1877" max="1879" width="6.42578125" style="47" customWidth="1"/>
    <col min="1880" max="1880" width="12.85546875" style="47" customWidth="1"/>
    <col min="1881" max="1887" width="6.42578125" style="47" customWidth="1"/>
    <col min="1888" max="1888" width="9" style="47" customWidth="1"/>
    <col min="1889" max="1891" width="6.42578125" style="47" customWidth="1"/>
    <col min="1892" max="1892" width="19.28515625" style="47" customWidth="1"/>
    <col min="1893" max="1895" width="6.42578125" style="47" customWidth="1"/>
    <col min="1896" max="1896" width="8.42578125" style="47" customWidth="1"/>
    <col min="1897" max="1901" width="6.42578125" style="47" customWidth="1"/>
    <col min="1902" max="2050" width="8.85546875" style="47"/>
    <col min="2051" max="2051" width="17.42578125" style="47" customWidth="1"/>
    <col min="2052" max="2052" width="26.85546875" style="47" customWidth="1"/>
    <col min="2053" max="2054" width="10.28515625" style="47" customWidth="1"/>
    <col min="2055" max="2061" width="6.42578125" style="47" customWidth="1"/>
    <col min="2062" max="2062" width="14" style="47" customWidth="1"/>
    <col min="2063" max="2067" width="6.42578125" style="47" customWidth="1"/>
    <col min="2068" max="2068" width="14.42578125" style="47" customWidth="1"/>
    <col min="2069" max="2073" width="6.42578125" style="47" customWidth="1"/>
    <col min="2074" max="2074" width="14.28515625" style="47" customWidth="1"/>
    <col min="2075" max="2077" width="6.42578125" style="47" customWidth="1"/>
    <col min="2078" max="2078" width="11.140625" style="47" customWidth="1"/>
    <col min="2079" max="2083" width="6.42578125" style="47" customWidth="1"/>
    <col min="2084" max="2084" width="15.28515625" style="47" customWidth="1"/>
    <col min="2085" max="2089" width="6.42578125" style="47" customWidth="1"/>
    <col min="2090" max="2090" width="15" style="47" customWidth="1"/>
    <col min="2091" max="2101" width="6.42578125" style="47" customWidth="1"/>
    <col min="2102" max="2102" width="11.7109375" style="47" customWidth="1"/>
    <col min="2103" max="2125" width="6.42578125" style="47" customWidth="1"/>
    <col min="2126" max="2126" width="6.7109375" style="47" customWidth="1"/>
    <col min="2127" max="2131" width="6.42578125" style="47" customWidth="1"/>
    <col min="2132" max="2132" width="7.42578125" style="47" customWidth="1"/>
    <col min="2133" max="2135" width="6.42578125" style="47" customWidth="1"/>
    <col min="2136" max="2136" width="12.85546875" style="47" customWidth="1"/>
    <col min="2137" max="2143" width="6.42578125" style="47" customWidth="1"/>
    <col min="2144" max="2144" width="9" style="47" customWidth="1"/>
    <col min="2145" max="2147" width="6.42578125" style="47" customWidth="1"/>
    <col min="2148" max="2148" width="19.28515625" style="47" customWidth="1"/>
    <col min="2149" max="2151" width="6.42578125" style="47" customWidth="1"/>
    <col min="2152" max="2152" width="8.42578125" style="47" customWidth="1"/>
    <col min="2153" max="2157" width="6.42578125" style="47" customWidth="1"/>
    <col min="2158" max="2306" width="8.85546875" style="47"/>
    <col min="2307" max="2307" width="17.42578125" style="47" customWidth="1"/>
    <col min="2308" max="2308" width="26.85546875" style="47" customWidth="1"/>
    <col min="2309" max="2310" width="10.28515625" style="47" customWidth="1"/>
    <col min="2311" max="2317" width="6.42578125" style="47" customWidth="1"/>
    <col min="2318" max="2318" width="14" style="47" customWidth="1"/>
    <col min="2319" max="2323" width="6.42578125" style="47" customWidth="1"/>
    <col min="2324" max="2324" width="14.42578125" style="47" customWidth="1"/>
    <col min="2325" max="2329" width="6.42578125" style="47" customWidth="1"/>
    <col min="2330" max="2330" width="14.28515625" style="47" customWidth="1"/>
    <col min="2331" max="2333" width="6.42578125" style="47" customWidth="1"/>
    <col min="2334" max="2334" width="11.140625" style="47" customWidth="1"/>
    <col min="2335" max="2339" width="6.42578125" style="47" customWidth="1"/>
    <col min="2340" max="2340" width="15.28515625" style="47" customWidth="1"/>
    <col min="2341" max="2345" width="6.42578125" style="47" customWidth="1"/>
    <col min="2346" max="2346" width="15" style="47" customWidth="1"/>
    <col min="2347" max="2357" width="6.42578125" style="47" customWidth="1"/>
    <col min="2358" max="2358" width="11.7109375" style="47" customWidth="1"/>
    <col min="2359" max="2381" width="6.42578125" style="47" customWidth="1"/>
    <col min="2382" max="2382" width="6.7109375" style="47" customWidth="1"/>
    <col min="2383" max="2387" width="6.42578125" style="47" customWidth="1"/>
    <col min="2388" max="2388" width="7.42578125" style="47" customWidth="1"/>
    <col min="2389" max="2391" width="6.42578125" style="47" customWidth="1"/>
    <col min="2392" max="2392" width="12.85546875" style="47" customWidth="1"/>
    <col min="2393" max="2399" width="6.42578125" style="47" customWidth="1"/>
    <col min="2400" max="2400" width="9" style="47" customWidth="1"/>
    <col min="2401" max="2403" width="6.42578125" style="47" customWidth="1"/>
    <col min="2404" max="2404" width="19.28515625" style="47" customWidth="1"/>
    <col min="2405" max="2407" width="6.42578125" style="47" customWidth="1"/>
    <col min="2408" max="2408" width="8.42578125" style="47" customWidth="1"/>
    <col min="2409" max="2413" width="6.42578125" style="47" customWidth="1"/>
    <col min="2414" max="2562" width="8.85546875" style="47"/>
    <col min="2563" max="2563" width="17.42578125" style="47" customWidth="1"/>
    <col min="2564" max="2564" width="26.85546875" style="47" customWidth="1"/>
    <col min="2565" max="2566" width="10.28515625" style="47" customWidth="1"/>
    <col min="2567" max="2573" width="6.42578125" style="47" customWidth="1"/>
    <col min="2574" max="2574" width="14" style="47" customWidth="1"/>
    <col min="2575" max="2579" width="6.42578125" style="47" customWidth="1"/>
    <col min="2580" max="2580" width="14.42578125" style="47" customWidth="1"/>
    <col min="2581" max="2585" width="6.42578125" style="47" customWidth="1"/>
    <col min="2586" max="2586" width="14.28515625" style="47" customWidth="1"/>
    <col min="2587" max="2589" width="6.42578125" style="47" customWidth="1"/>
    <col min="2590" max="2590" width="11.140625" style="47" customWidth="1"/>
    <col min="2591" max="2595" width="6.42578125" style="47" customWidth="1"/>
    <col min="2596" max="2596" width="15.28515625" style="47" customWidth="1"/>
    <col min="2597" max="2601" width="6.42578125" style="47" customWidth="1"/>
    <col min="2602" max="2602" width="15" style="47" customWidth="1"/>
    <col min="2603" max="2613" width="6.42578125" style="47" customWidth="1"/>
    <col min="2614" max="2614" width="11.7109375" style="47" customWidth="1"/>
    <col min="2615" max="2637" width="6.42578125" style="47" customWidth="1"/>
    <col min="2638" max="2638" width="6.7109375" style="47" customWidth="1"/>
    <col min="2639" max="2643" width="6.42578125" style="47" customWidth="1"/>
    <col min="2644" max="2644" width="7.42578125" style="47" customWidth="1"/>
    <col min="2645" max="2647" width="6.42578125" style="47" customWidth="1"/>
    <col min="2648" max="2648" width="12.85546875" style="47" customWidth="1"/>
    <col min="2649" max="2655" width="6.42578125" style="47" customWidth="1"/>
    <col min="2656" max="2656" width="9" style="47" customWidth="1"/>
    <col min="2657" max="2659" width="6.42578125" style="47" customWidth="1"/>
    <col min="2660" max="2660" width="19.28515625" style="47" customWidth="1"/>
    <col min="2661" max="2663" width="6.42578125" style="47" customWidth="1"/>
    <col min="2664" max="2664" width="8.42578125" style="47" customWidth="1"/>
    <col min="2665" max="2669" width="6.42578125" style="47" customWidth="1"/>
    <col min="2670" max="2818" width="8.85546875" style="47"/>
    <col min="2819" max="2819" width="17.42578125" style="47" customWidth="1"/>
    <col min="2820" max="2820" width="26.85546875" style="47" customWidth="1"/>
    <col min="2821" max="2822" width="10.28515625" style="47" customWidth="1"/>
    <col min="2823" max="2829" width="6.42578125" style="47" customWidth="1"/>
    <col min="2830" max="2830" width="14" style="47" customWidth="1"/>
    <col min="2831" max="2835" width="6.42578125" style="47" customWidth="1"/>
    <col min="2836" max="2836" width="14.42578125" style="47" customWidth="1"/>
    <col min="2837" max="2841" width="6.42578125" style="47" customWidth="1"/>
    <col min="2842" max="2842" width="14.28515625" style="47" customWidth="1"/>
    <col min="2843" max="2845" width="6.42578125" style="47" customWidth="1"/>
    <col min="2846" max="2846" width="11.140625" style="47" customWidth="1"/>
    <col min="2847" max="2851" width="6.42578125" style="47" customWidth="1"/>
    <col min="2852" max="2852" width="15.28515625" style="47" customWidth="1"/>
    <col min="2853" max="2857" width="6.42578125" style="47" customWidth="1"/>
    <col min="2858" max="2858" width="15" style="47" customWidth="1"/>
    <col min="2859" max="2869" width="6.42578125" style="47" customWidth="1"/>
    <col min="2870" max="2870" width="11.7109375" style="47" customWidth="1"/>
    <col min="2871" max="2893" width="6.42578125" style="47" customWidth="1"/>
    <col min="2894" max="2894" width="6.7109375" style="47" customWidth="1"/>
    <col min="2895" max="2899" width="6.42578125" style="47" customWidth="1"/>
    <col min="2900" max="2900" width="7.42578125" style="47" customWidth="1"/>
    <col min="2901" max="2903" width="6.42578125" style="47" customWidth="1"/>
    <col min="2904" max="2904" width="12.85546875" style="47" customWidth="1"/>
    <col min="2905" max="2911" width="6.42578125" style="47" customWidth="1"/>
    <col min="2912" max="2912" width="9" style="47" customWidth="1"/>
    <col min="2913" max="2915" width="6.42578125" style="47" customWidth="1"/>
    <col min="2916" max="2916" width="19.28515625" style="47" customWidth="1"/>
    <col min="2917" max="2919" width="6.42578125" style="47" customWidth="1"/>
    <col min="2920" max="2920" width="8.42578125" style="47" customWidth="1"/>
    <col min="2921" max="2925" width="6.42578125" style="47" customWidth="1"/>
    <col min="2926" max="3074" width="8.85546875" style="47"/>
    <col min="3075" max="3075" width="17.42578125" style="47" customWidth="1"/>
    <col min="3076" max="3076" width="26.85546875" style="47" customWidth="1"/>
    <col min="3077" max="3078" width="10.28515625" style="47" customWidth="1"/>
    <col min="3079" max="3085" width="6.42578125" style="47" customWidth="1"/>
    <col min="3086" max="3086" width="14" style="47" customWidth="1"/>
    <col min="3087" max="3091" width="6.42578125" style="47" customWidth="1"/>
    <col min="3092" max="3092" width="14.42578125" style="47" customWidth="1"/>
    <col min="3093" max="3097" width="6.42578125" style="47" customWidth="1"/>
    <col min="3098" max="3098" width="14.28515625" style="47" customWidth="1"/>
    <col min="3099" max="3101" width="6.42578125" style="47" customWidth="1"/>
    <col min="3102" max="3102" width="11.140625" style="47" customWidth="1"/>
    <col min="3103" max="3107" width="6.42578125" style="47" customWidth="1"/>
    <col min="3108" max="3108" width="15.28515625" style="47" customWidth="1"/>
    <col min="3109" max="3113" width="6.42578125" style="47" customWidth="1"/>
    <col min="3114" max="3114" width="15" style="47" customWidth="1"/>
    <col min="3115" max="3125" width="6.42578125" style="47" customWidth="1"/>
    <col min="3126" max="3126" width="11.7109375" style="47" customWidth="1"/>
    <col min="3127" max="3149" width="6.42578125" style="47" customWidth="1"/>
    <col min="3150" max="3150" width="6.7109375" style="47" customWidth="1"/>
    <col min="3151" max="3155" width="6.42578125" style="47" customWidth="1"/>
    <col min="3156" max="3156" width="7.42578125" style="47" customWidth="1"/>
    <col min="3157" max="3159" width="6.42578125" style="47" customWidth="1"/>
    <col min="3160" max="3160" width="12.85546875" style="47" customWidth="1"/>
    <col min="3161" max="3167" width="6.42578125" style="47" customWidth="1"/>
    <col min="3168" max="3168" width="9" style="47" customWidth="1"/>
    <col min="3169" max="3171" width="6.42578125" style="47" customWidth="1"/>
    <col min="3172" max="3172" width="19.28515625" style="47" customWidth="1"/>
    <col min="3173" max="3175" width="6.42578125" style="47" customWidth="1"/>
    <col min="3176" max="3176" width="8.42578125" style="47" customWidth="1"/>
    <col min="3177" max="3181" width="6.42578125" style="47" customWidth="1"/>
    <col min="3182" max="3330" width="8.85546875" style="47"/>
    <col min="3331" max="3331" width="17.42578125" style="47" customWidth="1"/>
    <col min="3332" max="3332" width="26.85546875" style="47" customWidth="1"/>
    <col min="3333" max="3334" width="10.28515625" style="47" customWidth="1"/>
    <col min="3335" max="3341" width="6.42578125" style="47" customWidth="1"/>
    <col min="3342" max="3342" width="14" style="47" customWidth="1"/>
    <col min="3343" max="3347" width="6.42578125" style="47" customWidth="1"/>
    <col min="3348" max="3348" width="14.42578125" style="47" customWidth="1"/>
    <col min="3349" max="3353" width="6.42578125" style="47" customWidth="1"/>
    <col min="3354" max="3354" width="14.28515625" style="47" customWidth="1"/>
    <col min="3355" max="3357" width="6.42578125" style="47" customWidth="1"/>
    <col min="3358" max="3358" width="11.140625" style="47" customWidth="1"/>
    <col min="3359" max="3363" width="6.42578125" style="47" customWidth="1"/>
    <col min="3364" max="3364" width="15.28515625" style="47" customWidth="1"/>
    <col min="3365" max="3369" width="6.42578125" style="47" customWidth="1"/>
    <col min="3370" max="3370" width="15" style="47" customWidth="1"/>
    <col min="3371" max="3381" width="6.42578125" style="47" customWidth="1"/>
    <col min="3382" max="3382" width="11.7109375" style="47" customWidth="1"/>
    <col min="3383" max="3405" width="6.42578125" style="47" customWidth="1"/>
    <col min="3406" max="3406" width="6.7109375" style="47" customWidth="1"/>
    <col min="3407" max="3411" width="6.42578125" style="47" customWidth="1"/>
    <col min="3412" max="3412" width="7.42578125" style="47" customWidth="1"/>
    <col min="3413" max="3415" width="6.42578125" style="47" customWidth="1"/>
    <col min="3416" max="3416" width="12.85546875" style="47" customWidth="1"/>
    <col min="3417" max="3423" width="6.42578125" style="47" customWidth="1"/>
    <col min="3424" max="3424" width="9" style="47" customWidth="1"/>
    <col min="3425" max="3427" width="6.42578125" style="47" customWidth="1"/>
    <col min="3428" max="3428" width="19.28515625" style="47" customWidth="1"/>
    <col min="3429" max="3431" width="6.42578125" style="47" customWidth="1"/>
    <col min="3432" max="3432" width="8.42578125" style="47" customWidth="1"/>
    <col min="3433" max="3437" width="6.42578125" style="47" customWidth="1"/>
    <col min="3438" max="3586" width="8.85546875" style="47"/>
    <col min="3587" max="3587" width="17.42578125" style="47" customWidth="1"/>
    <col min="3588" max="3588" width="26.85546875" style="47" customWidth="1"/>
    <col min="3589" max="3590" width="10.28515625" style="47" customWidth="1"/>
    <col min="3591" max="3597" width="6.42578125" style="47" customWidth="1"/>
    <col min="3598" max="3598" width="14" style="47" customWidth="1"/>
    <col min="3599" max="3603" width="6.42578125" style="47" customWidth="1"/>
    <col min="3604" max="3604" width="14.42578125" style="47" customWidth="1"/>
    <col min="3605" max="3609" width="6.42578125" style="47" customWidth="1"/>
    <col min="3610" max="3610" width="14.28515625" style="47" customWidth="1"/>
    <col min="3611" max="3613" width="6.42578125" style="47" customWidth="1"/>
    <col min="3614" max="3614" width="11.140625" style="47" customWidth="1"/>
    <col min="3615" max="3619" width="6.42578125" style="47" customWidth="1"/>
    <col min="3620" max="3620" width="15.28515625" style="47" customWidth="1"/>
    <col min="3621" max="3625" width="6.42578125" style="47" customWidth="1"/>
    <col min="3626" max="3626" width="15" style="47" customWidth="1"/>
    <col min="3627" max="3637" width="6.42578125" style="47" customWidth="1"/>
    <col min="3638" max="3638" width="11.7109375" style="47" customWidth="1"/>
    <col min="3639" max="3661" width="6.42578125" style="47" customWidth="1"/>
    <col min="3662" max="3662" width="6.7109375" style="47" customWidth="1"/>
    <col min="3663" max="3667" width="6.42578125" style="47" customWidth="1"/>
    <col min="3668" max="3668" width="7.42578125" style="47" customWidth="1"/>
    <col min="3669" max="3671" width="6.42578125" style="47" customWidth="1"/>
    <col min="3672" max="3672" width="12.85546875" style="47" customWidth="1"/>
    <col min="3673" max="3679" width="6.42578125" style="47" customWidth="1"/>
    <col min="3680" max="3680" width="9" style="47" customWidth="1"/>
    <col min="3681" max="3683" width="6.42578125" style="47" customWidth="1"/>
    <col min="3684" max="3684" width="19.28515625" style="47" customWidth="1"/>
    <col min="3685" max="3687" width="6.42578125" style="47" customWidth="1"/>
    <col min="3688" max="3688" width="8.42578125" style="47" customWidth="1"/>
    <col min="3689" max="3693" width="6.42578125" style="47" customWidth="1"/>
    <col min="3694" max="3842" width="8.85546875" style="47"/>
    <col min="3843" max="3843" width="17.42578125" style="47" customWidth="1"/>
    <col min="3844" max="3844" width="26.85546875" style="47" customWidth="1"/>
    <col min="3845" max="3846" width="10.28515625" style="47" customWidth="1"/>
    <col min="3847" max="3853" width="6.42578125" style="47" customWidth="1"/>
    <col min="3854" max="3854" width="14" style="47" customWidth="1"/>
    <col min="3855" max="3859" width="6.42578125" style="47" customWidth="1"/>
    <col min="3860" max="3860" width="14.42578125" style="47" customWidth="1"/>
    <col min="3861" max="3865" width="6.42578125" style="47" customWidth="1"/>
    <col min="3866" max="3866" width="14.28515625" style="47" customWidth="1"/>
    <col min="3867" max="3869" width="6.42578125" style="47" customWidth="1"/>
    <col min="3870" max="3870" width="11.140625" style="47" customWidth="1"/>
    <col min="3871" max="3875" width="6.42578125" style="47" customWidth="1"/>
    <col min="3876" max="3876" width="15.28515625" style="47" customWidth="1"/>
    <col min="3877" max="3881" width="6.42578125" style="47" customWidth="1"/>
    <col min="3882" max="3882" width="15" style="47" customWidth="1"/>
    <col min="3883" max="3893" width="6.42578125" style="47" customWidth="1"/>
    <col min="3894" max="3894" width="11.7109375" style="47" customWidth="1"/>
    <col min="3895" max="3917" width="6.42578125" style="47" customWidth="1"/>
    <col min="3918" max="3918" width="6.7109375" style="47" customWidth="1"/>
    <col min="3919" max="3923" width="6.42578125" style="47" customWidth="1"/>
    <col min="3924" max="3924" width="7.42578125" style="47" customWidth="1"/>
    <col min="3925" max="3927" width="6.42578125" style="47" customWidth="1"/>
    <col min="3928" max="3928" width="12.85546875" style="47" customWidth="1"/>
    <col min="3929" max="3935" width="6.42578125" style="47" customWidth="1"/>
    <col min="3936" max="3936" width="9" style="47" customWidth="1"/>
    <col min="3937" max="3939" width="6.42578125" style="47" customWidth="1"/>
    <col min="3940" max="3940" width="19.28515625" style="47" customWidth="1"/>
    <col min="3941" max="3943" width="6.42578125" style="47" customWidth="1"/>
    <col min="3944" max="3944" width="8.42578125" style="47" customWidth="1"/>
    <col min="3945" max="3949" width="6.42578125" style="47" customWidth="1"/>
    <col min="3950" max="4098" width="8.85546875" style="47"/>
    <col min="4099" max="4099" width="17.42578125" style="47" customWidth="1"/>
    <col min="4100" max="4100" width="26.85546875" style="47" customWidth="1"/>
    <col min="4101" max="4102" width="10.28515625" style="47" customWidth="1"/>
    <col min="4103" max="4109" width="6.42578125" style="47" customWidth="1"/>
    <col min="4110" max="4110" width="14" style="47" customWidth="1"/>
    <col min="4111" max="4115" width="6.42578125" style="47" customWidth="1"/>
    <col min="4116" max="4116" width="14.42578125" style="47" customWidth="1"/>
    <col min="4117" max="4121" width="6.42578125" style="47" customWidth="1"/>
    <col min="4122" max="4122" width="14.28515625" style="47" customWidth="1"/>
    <col min="4123" max="4125" width="6.42578125" style="47" customWidth="1"/>
    <col min="4126" max="4126" width="11.140625" style="47" customWidth="1"/>
    <col min="4127" max="4131" width="6.42578125" style="47" customWidth="1"/>
    <col min="4132" max="4132" width="15.28515625" style="47" customWidth="1"/>
    <col min="4133" max="4137" width="6.42578125" style="47" customWidth="1"/>
    <col min="4138" max="4138" width="15" style="47" customWidth="1"/>
    <col min="4139" max="4149" width="6.42578125" style="47" customWidth="1"/>
    <col min="4150" max="4150" width="11.7109375" style="47" customWidth="1"/>
    <col min="4151" max="4173" width="6.42578125" style="47" customWidth="1"/>
    <col min="4174" max="4174" width="6.7109375" style="47" customWidth="1"/>
    <col min="4175" max="4179" width="6.42578125" style="47" customWidth="1"/>
    <col min="4180" max="4180" width="7.42578125" style="47" customWidth="1"/>
    <col min="4181" max="4183" width="6.42578125" style="47" customWidth="1"/>
    <col min="4184" max="4184" width="12.85546875" style="47" customWidth="1"/>
    <col min="4185" max="4191" width="6.42578125" style="47" customWidth="1"/>
    <col min="4192" max="4192" width="9" style="47" customWidth="1"/>
    <col min="4193" max="4195" width="6.42578125" style="47" customWidth="1"/>
    <col min="4196" max="4196" width="19.28515625" style="47" customWidth="1"/>
    <col min="4197" max="4199" width="6.42578125" style="47" customWidth="1"/>
    <col min="4200" max="4200" width="8.42578125" style="47" customWidth="1"/>
    <col min="4201" max="4205" width="6.42578125" style="47" customWidth="1"/>
    <col min="4206" max="4354" width="8.85546875" style="47"/>
    <col min="4355" max="4355" width="17.42578125" style="47" customWidth="1"/>
    <col min="4356" max="4356" width="26.85546875" style="47" customWidth="1"/>
    <col min="4357" max="4358" width="10.28515625" style="47" customWidth="1"/>
    <col min="4359" max="4365" width="6.42578125" style="47" customWidth="1"/>
    <col min="4366" max="4366" width="14" style="47" customWidth="1"/>
    <col min="4367" max="4371" width="6.42578125" style="47" customWidth="1"/>
    <col min="4372" max="4372" width="14.42578125" style="47" customWidth="1"/>
    <col min="4373" max="4377" width="6.42578125" style="47" customWidth="1"/>
    <col min="4378" max="4378" width="14.28515625" style="47" customWidth="1"/>
    <col min="4379" max="4381" width="6.42578125" style="47" customWidth="1"/>
    <col min="4382" max="4382" width="11.140625" style="47" customWidth="1"/>
    <col min="4383" max="4387" width="6.42578125" style="47" customWidth="1"/>
    <col min="4388" max="4388" width="15.28515625" style="47" customWidth="1"/>
    <col min="4389" max="4393" width="6.42578125" style="47" customWidth="1"/>
    <col min="4394" max="4394" width="15" style="47" customWidth="1"/>
    <col min="4395" max="4405" width="6.42578125" style="47" customWidth="1"/>
    <col min="4406" max="4406" width="11.7109375" style="47" customWidth="1"/>
    <col min="4407" max="4429" width="6.42578125" style="47" customWidth="1"/>
    <col min="4430" max="4430" width="6.7109375" style="47" customWidth="1"/>
    <col min="4431" max="4435" width="6.42578125" style="47" customWidth="1"/>
    <col min="4436" max="4436" width="7.42578125" style="47" customWidth="1"/>
    <col min="4437" max="4439" width="6.42578125" style="47" customWidth="1"/>
    <col min="4440" max="4440" width="12.85546875" style="47" customWidth="1"/>
    <col min="4441" max="4447" width="6.42578125" style="47" customWidth="1"/>
    <col min="4448" max="4448" width="9" style="47" customWidth="1"/>
    <col min="4449" max="4451" width="6.42578125" style="47" customWidth="1"/>
    <col min="4452" max="4452" width="19.28515625" style="47" customWidth="1"/>
    <col min="4453" max="4455" width="6.42578125" style="47" customWidth="1"/>
    <col min="4456" max="4456" width="8.42578125" style="47" customWidth="1"/>
    <col min="4457" max="4461" width="6.42578125" style="47" customWidth="1"/>
    <col min="4462" max="4610" width="8.85546875" style="47"/>
    <col min="4611" max="4611" width="17.42578125" style="47" customWidth="1"/>
    <col min="4612" max="4612" width="26.85546875" style="47" customWidth="1"/>
    <col min="4613" max="4614" width="10.28515625" style="47" customWidth="1"/>
    <col min="4615" max="4621" width="6.42578125" style="47" customWidth="1"/>
    <col min="4622" max="4622" width="14" style="47" customWidth="1"/>
    <col min="4623" max="4627" width="6.42578125" style="47" customWidth="1"/>
    <col min="4628" max="4628" width="14.42578125" style="47" customWidth="1"/>
    <col min="4629" max="4633" width="6.42578125" style="47" customWidth="1"/>
    <col min="4634" max="4634" width="14.28515625" style="47" customWidth="1"/>
    <col min="4635" max="4637" width="6.42578125" style="47" customWidth="1"/>
    <col min="4638" max="4638" width="11.140625" style="47" customWidth="1"/>
    <col min="4639" max="4643" width="6.42578125" style="47" customWidth="1"/>
    <col min="4644" max="4644" width="15.28515625" style="47" customWidth="1"/>
    <col min="4645" max="4649" width="6.42578125" style="47" customWidth="1"/>
    <col min="4650" max="4650" width="15" style="47" customWidth="1"/>
    <col min="4651" max="4661" width="6.42578125" style="47" customWidth="1"/>
    <col min="4662" max="4662" width="11.7109375" style="47" customWidth="1"/>
    <col min="4663" max="4685" width="6.42578125" style="47" customWidth="1"/>
    <col min="4686" max="4686" width="6.7109375" style="47" customWidth="1"/>
    <col min="4687" max="4691" width="6.42578125" style="47" customWidth="1"/>
    <col min="4692" max="4692" width="7.42578125" style="47" customWidth="1"/>
    <col min="4693" max="4695" width="6.42578125" style="47" customWidth="1"/>
    <col min="4696" max="4696" width="12.85546875" style="47" customWidth="1"/>
    <col min="4697" max="4703" width="6.42578125" style="47" customWidth="1"/>
    <col min="4704" max="4704" width="9" style="47" customWidth="1"/>
    <col min="4705" max="4707" width="6.42578125" style="47" customWidth="1"/>
    <col min="4708" max="4708" width="19.28515625" style="47" customWidth="1"/>
    <col min="4709" max="4711" width="6.42578125" style="47" customWidth="1"/>
    <col min="4712" max="4712" width="8.42578125" style="47" customWidth="1"/>
    <col min="4713" max="4717" width="6.42578125" style="47" customWidth="1"/>
    <col min="4718" max="4866" width="8.85546875" style="47"/>
    <col min="4867" max="4867" width="17.42578125" style="47" customWidth="1"/>
    <col min="4868" max="4868" width="26.85546875" style="47" customWidth="1"/>
    <col min="4869" max="4870" width="10.28515625" style="47" customWidth="1"/>
    <col min="4871" max="4877" width="6.42578125" style="47" customWidth="1"/>
    <col min="4878" max="4878" width="14" style="47" customWidth="1"/>
    <col min="4879" max="4883" width="6.42578125" style="47" customWidth="1"/>
    <col min="4884" max="4884" width="14.42578125" style="47" customWidth="1"/>
    <col min="4885" max="4889" width="6.42578125" style="47" customWidth="1"/>
    <col min="4890" max="4890" width="14.28515625" style="47" customWidth="1"/>
    <col min="4891" max="4893" width="6.42578125" style="47" customWidth="1"/>
    <col min="4894" max="4894" width="11.140625" style="47" customWidth="1"/>
    <col min="4895" max="4899" width="6.42578125" style="47" customWidth="1"/>
    <col min="4900" max="4900" width="15.28515625" style="47" customWidth="1"/>
    <col min="4901" max="4905" width="6.42578125" style="47" customWidth="1"/>
    <col min="4906" max="4906" width="15" style="47" customWidth="1"/>
    <col min="4907" max="4917" width="6.42578125" style="47" customWidth="1"/>
    <col min="4918" max="4918" width="11.7109375" style="47" customWidth="1"/>
    <col min="4919" max="4941" width="6.42578125" style="47" customWidth="1"/>
    <col min="4942" max="4942" width="6.7109375" style="47" customWidth="1"/>
    <col min="4943" max="4947" width="6.42578125" style="47" customWidth="1"/>
    <col min="4948" max="4948" width="7.42578125" style="47" customWidth="1"/>
    <col min="4949" max="4951" width="6.42578125" style="47" customWidth="1"/>
    <col min="4952" max="4952" width="12.85546875" style="47" customWidth="1"/>
    <col min="4953" max="4959" width="6.42578125" style="47" customWidth="1"/>
    <col min="4960" max="4960" width="9" style="47" customWidth="1"/>
    <col min="4961" max="4963" width="6.42578125" style="47" customWidth="1"/>
    <col min="4964" max="4964" width="19.28515625" style="47" customWidth="1"/>
    <col min="4965" max="4967" width="6.42578125" style="47" customWidth="1"/>
    <col min="4968" max="4968" width="8.42578125" style="47" customWidth="1"/>
    <col min="4969" max="4973" width="6.42578125" style="47" customWidth="1"/>
    <col min="4974" max="5122" width="8.85546875" style="47"/>
    <col min="5123" max="5123" width="17.42578125" style="47" customWidth="1"/>
    <col min="5124" max="5124" width="26.85546875" style="47" customWidth="1"/>
    <col min="5125" max="5126" width="10.28515625" style="47" customWidth="1"/>
    <col min="5127" max="5133" width="6.42578125" style="47" customWidth="1"/>
    <col min="5134" max="5134" width="14" style="47" customWidth="1"/>
    <col min="5135" max="5139" width="6.42578125" style="47" customWidth="1"/>
    <col min="5140" max="5140" width="14.42578125" style="47" customWidth="1"/>
    <col min="5141" max="5145" width="6.42578125" style="47" customWidth="1"/>
    <col min="5146" max="5146" width="14.28515625" style="47" customWidth="1"/>
    <col min="5147" max="5149" width="6.42578125" style="47" customWidth="1"/>
    <col min="5150" max="5150" width="11.140625" style="47" customWidth="1"/>
    <col min="5151" max="5155" width="6.42578125" style="47" customWidth="1"/>
    <col min="5156" max="5156" width="15.28515625" style="47" customWidth="1"/>
    <col min="5157" max="5161" width="6.42578125" style="47" customWidth="1"/>
    <col min="5162" max="5162" width="15" style="47" customWidth="1"/>
    <col min="5163" max="5173" width="6.42578125" style="47" customWidth="1"/>
    <col min="5174" max="5174" width="11.7109375" style="47" customWidth="1"/>
    <col min="5175" max="5197" width="6.42578125" style="47" customWidth="1"/>
    <col min="5198" max="5198" width="6.7109375" style="47" customWidth="1"/>
    <col min="5199" max="5203" width="6.42578125" style="47" customWidth="1"/>
    <col min="5204" max="5204" width="7.42578125" style="47" customWidth="1"/>
    <col min="5205" max="5207" width="6.42578125" style="47" customWidth="1"/>
    <col min="5208" max="5208" width="12.85546875" style="47" customWidth="1"/>
    <col min="5209" max="5215" width="6.42578125" style="47" customWidth="1"/>
    <col min="5216" max="5216" width="9" style="47" customWidth="1"/>
    <col min="5217" max="5219" width="6.42578125" style="47" customWidth="1"/>
    <col min="5220" max="5220" width="19.28515625" style="47" customWidth="1"/>
    <col min="5221" max="5223" width="6.42578125" style="47" customWidth="1"/>
    <col min="5224" max="5224" width="8.42578125" style="47" customWidth="1"/>
    <col min="5225" max="5229" width="6.42578125" style="47" customWidth="1"/>
    <col min="5230" max="5378" width="8.85546875" style="47"/>
    <col min="5379" max="5379" width="17.42578125" style="47" customWidth="1"/>
    <col min="5380" max="5380" width="26.85546875" style="47" customWidth="1"/>
    <col min="5381" max="5382" width="10.28515625" style="47" customWidth="1"/>
    <col min="5383" max="5389" width="6.42578125" style="47" customWidth="1"/>
    <col min="5390" max="5390" width="14" style="47" customWidth="1"/>
    <col min="5391" max="5395" width="6.42578125" style="47" customWidth="1"/>
    <col min="5396" max="5396" width="14.42578125" style="47" customWidth="1"/>
    <col min="5397" max="5401" width="6.42578125" style="47" customWidth="1"/>
    <col min="5402" max="5402" width="14.28515625" style="47" customWidth="1"/>
    <col min="5403" max="5405" width="6.42578125" style="47" customWidth="1"/>
    <col min="5406" max="5406" width="11.140625" style="47" customWidth="1"/>
    <col min="5407" max="5411" width="6.42578125" style="47" customWidth="1"/>
    <col min="5412" max="5412" width="15.28515625" style="47" customWidth="1"/>
    <col min="5413" max="5417" width="6.42578125" style="47" customWidth="1"/>
    <col min="5418" max="5418" width="15" style="47" customWidth="1"/>
    <col min="5419" max="5429" width="6.42578125" style="47" customWidth="1"/>
    <col min="5430" max="5430" width="11.7109375" style="47" customWidth="1"/>
    <col min="5431" max="5453" width="6.42578125" style="47" customWidth="1"/>
    <col min="5454" max="5454" width="6.7109375" style="47" customWidth="1"/>
    <col min="5455" max="5459" width="6.42578125" style="47" customWidth="1"/>
    <col min="5460" max="5460" width="7.42578125" style="47" customWidth="1"/>
    <col min="5461" max="5463" width="6.42578125" style="47" customWidth="1"/>
    <col min="5464" max="5464" width="12.85546875" style="47" customWidth="1"/>
    <col min="5465" max="5471" width="6.42578125" style="47" customWidth="1"/>
    <col min="5472" max="5472" width="9" style="47" customWidth="1"/>
    <col min="5473" max="5475" width="6.42578125" style="47" customWidth="1"/>
    <col min="5476" max="5476" width="19.28515625" style="47" customWidth="1"/>
    <col min="5477" max="5479" width="6.42578125" style="47" customWidth="1"/>
    <col min="5480" max="5480" width="8.42578125" style="47" customWidth="1"/>
    <col min="5481" max="5485" width="6.42578125" style="47" customWidth="1"/>
    <col min="5486" max="5634" width="8.85546875" style="47"/>
    <col min="5635" max="5635" width="17.42578125" style="47" customWidth="1"/>
    <col min="5636" max="5636" width="26.85546875" style="47" customWidth="1"/>
    <col min="5637" max="5638" width="10.28515625" style="47" customWidth="1"/>
    <col min="5639" max="5645" width="6.42578125" style="47" customWidth="1"/>
    <col min="5646" max="5646" width="14" style="47" customWidth="1"/>
    <col min="5647" max="5651" width="6.42578125" style="47" customWidth="1"/>
    <col min="5652" max="5652" width="14.42578125" style="47" customWidth="1"/>
    <col min="5653" max="5657" width="6.42578125" style="47" customWidth="1"/>
    <col min="5658" max="5658" width="14.28515625" style="47" customWidth="1"/>
    <col min="5659" max="5661" width="6.42578125" style="47" customWidth="1"/>
    <col min="5662" max="5662" width="11.140625" style="47" customWidth="1"/>
    <col min="5663" max="5667" width="6.42578125" style="47" customWidth="1"/>
    <col min="5668" max="5668" width="15.28515625" style="47" customWidth="1"/>
    <col min="5669" max="5673" width="6.42578125" style="47" customWidth="1"/>
    <col min="5674" max="5674" width="15" style="47" customWidth="1"/>
    <col min="5675" max="5685" width="6.42578125" style="47" customWidth="1"/>
    <col min="5686" max="5686" width="11.7109375" style="47" customWidth="1"/>
    <col min="5687" max="5709" width="6.42578125" style="47" customWidth="1"/>
    <col min="5710" max="5710" width="6.7109375" style="47" customWidth="1"/>
    <col min="5711" max="5715" width="6.42578125" style="47" customWidth="1"/>
    <col min="5716" max="5716" width="7.42578125" style="47" customWidth="1"/>
    <col min="5717" max="5719" width="6.42578125" style="47" customWidth="1"/>
    <col min="5720" max="5720" width="12.85546875" style="47" customWidth="1"/>
    <col min="5721" max="5727" width="6.42578125" style="47" customWidth="1"/>
    <col min="5728" max="5728" width="9" style="47" customWidth="1"/>
    <col min="5729" max="5731" width="6.42578125" style="47" customWidth="1"/>
    <col min="5732" max="5732" width="19.28515625" style="47" customWidth="1"/>
    <col min="5733" max="5735" width="6.42578125" style="47" customWidth="1"/>
    <col min="5736" max="5736" width="8.42578125" style="47" customWidth="1"/>
    <col min="5737" max="5741" width="6.42578125" style="47" customWidth="1"/>
    <col min="5742" max="5890" width="8.85546875" style="47"/>
    <col min="5891" max="5891" width="17.42578125" style="47" customWidth="1"/>
    <col min="5892" max="5892" width="26.85546875" style="47" customWidth="1"/>
    <col min="5893" max="5894" width="10.28515625" style="47" customWidth="1"/>
    <col min="5895" max="5901" width="6.42578125" style="47" customWidth="1"/>
    <col min="5902" max="5902" width="14" style="47" customWidth="1"/>
    <col min="5903" max="5907" width="6.42578125" style="47" customWidth="1"/>
    <col min="5908" max="5908" width="14.42578125" style="47" customWidth="1"/>
    <col min="5909" max="5913" width="6.42578125" style="47" customWidth="1"/>
    <col min="5914" max="5914" width="14.28515625" style="47" customWidth="1"/>
    <col min="5915" max="5917" width="6.42578125" style="47" customWidth="1"/>
    <col min="5918" max="5918" width="11.140625" style="47" customWidth="1"/>
    <col min="5919" max="5923" width="6.42578125" style="47" customWidth="1"/>
    <col min="5924" max="5924" width="15.28515625" style="47" customWidth="1"/>
    <col min="5925" max="5929" width="6.42578125" style="47" customWidth="1"/>
    <col min="5930" max="5930" width="15" style="47" customWidth="1"/>
    <col min="5931" max="5941" width="6.42578125" style="47" customWidth="1"/>
    <col min="5942" max="5942" width="11.7109375" style="47" customWidth="1"/>
    <col min="5943" max="5965" width="6.42578125" style="47" customWidth="1"/>
    <col min="5966" max="5966" width="6.7109375" style="47" customWidth="1"/>
    <col min="5967" max="5971" width="6.42578125" style="47" customWidth="1"/>
    <col min="5972" max="5972" width="7.42578125" style="47" customWidth="1"/>
    <col min="5973" max="5975" width="6.42578125" style="47" customWidth="1"/>
    <col min="5976" max="5976" width="12.85546875" style="47" customWidth="1"/>
    <col min="5977" max="5983" width="6.42578125" style="47" customWidth="1"/>
    <col min="5984" max="5984" width="9" style="47" customWidth="1"/>
    <col min="5985" max="5987" width="6.42578125" style="47" customWidth="1"/>
    <col min="5988" max="5988" width="19.28515625" style="47" customWidth="1"/>
    <col min="5989" max="5991" width="6.42578125" style="47" customWidth="1"/>
    <col min="5992" max="5992" width="8.42578125" style="47" customWidth="1"/>
    <col min="5993" max="5997" width="6.42578125" style="47" customWidth="1"/>
    <col min="5998" max="6146" width="8.85546875" style="47"/>
    <col min="6147" max="6147" width="17.42578125" style="47" customWidth="1"/>
    <col min="6148" max="6148" width="26.85546875" style="47" customWidth="1"/>
    <col min="6149" max="6150" width="10.28515625" style="47" customWidth="1"/>
    <col min="6151" max="6157" width="6.42578125" style="47" customWidth="1"/>
    <col min="6158" max="6158" width="14" style="47" customWidth="1"/>
    <col min="6159" max="6163" width="6.42578125" style="47" customWidth="1"/>
    <col min="6164" max="6164" width="14.42578125" style="47" customWidth="1"/>
    <col min="6165" max="6169" width="6.42578125" style="47" customWidth="1"/>
    <col min="6170" max="6170" width="14.28515625" style="47" customWidth="1"/>
    <col min="6171" max="6173" width="6.42578125" style="47" customWidth="1"/>
    <col min="6174" max="6174" width="11.140625" style="47" customWidth="1"/>
    <col min="6175" max="6179" width="6.42578125" style="47" customWidth="1"/>
    <col min="6180" max="6180" width="15.28515625" style="47" customWidth="1"/>
    <col min="6181" max="6185" width="6.42578125" style="47" customWidth="1"/>
    <col min="6186" max="6186" width="15" style="47" customWidth="1"/>
    <col min="6187" max="6197" width="6.42578125" style="47" customWidth="1"/>
    <col min="6198" max="6198" width="11.7109375" style="47" customWidth="1"/>
    <col min="6199" max="6221" width="6.42578125" style="47" customWidth="1"/>
    <col min="6222" max="6222" width="6.7109375" style="47" customWidth="1"/>
    <col min="6223" max="6227" width="6.42578125" style="47" customWidth="1"/>
    <col min="6228" max="6228" width="7.42578125" style="47" customWidth="1"/>
    <col min="6229" max="6231" width="6.42578125" style="47" customWidth="1"/>
    <col min="6232" max="6232" width="12.85546875" style="47" customWidth="1"/>
    <col min="6233" max="6239" width="6.42578125" style="47" customWidth="1"/>
    <col min="6240" max="6240" width="9" style="47" customWidth="1"/>
    <col min="6241" max="6243" width="6.42578125" style="47" customWidth="1"/>
    <col min="6244" max="6244" width="19.28515625" style="47" customWidth="1"/>
    <col min="6245" max="6247" width="6.42578125" style="47" customWidth="1"/>
    <col min="6248" max="6248" width="8.42578125" style="47" customWidth="1"/>
    <col min="6249" max="6253" width="6.42578125" style="47" customWidth="1"/>
    <col min="6254" max="6402" width="8.85546875" style="47"/>
    <col min="6403" max="6403" width="17.42578125" style="47" customWidth="1"/>
    <col min="6404" max="6404" width="26.85546875" style="47" customWidth="1"/>
    <col min="6405" max="6406" width="10.28515625" style="47" customWidth="1"/>
    <col min="6407" max="6413" width="6.42578125" style="47" customWidth="1"/>
    <col min="6414" max="6414" width="14" style="47" customWidth="1"/>
    <col min="6415" max="6419" width="6.42578125" style="47" customWidth="1"/>
    <col min="6420" max="6420" width="14.42578125" style="47" customWidth="1"/>
    <col min="6421" max="6425" width="6.42578125" style="47" customWidth="1"/>
    <col min="6426" max="6426" width="14.28515625" style="47" customWidth="1"/>
    <col min="6427" max="6429" width="6.42578125" style="47" customWidth="1"/>
    <col min="6430" max="6430" width="11.140625" style="47" customWidth="1"/>
    <col min="6431" max="6435" width="6.42578125" style="47" customWidth="1"/>
    <col min="6436" max="6436" width="15.28515625" style="47" customWidth="1"/>
    <col min="6437" max="6441" width="6.42578125" style="47" customWidth="1"/>
    <col min="6442" max="6442" width="15" style="47" customWidth="1"/>
    <col min="6443" max="6453" width="6.42578125" style="47" customWidth="1"/>
    <col min="6454" max="6454" width="11.7109375" style="47" customWidth="1"/>
    <col min="6455" max="6477" width="6.42578125" style="47" customWidth="1"/>
    <col min="6478" max="6478" width="6.7109375" style="47" customWidth="1"/>
    <col min="6479" max="6483" width="6.42578125" style="47" customWidth="1"/>
    <col min="6484" max="6484" width="7.42578125" style="47" customWidth="1"/>
    <col min="6485" max="6487" width="6.42578125" style="47" customWidth="1"/>
    <col min="6488" max="6488" width="12.85546875" style="47" customWidth="1"/>
    <col min="6489" max="6495" width="6.42578125" style="47" customWidth="1"/>
    <col min="6496" max="6496" width="9" style="47" customWidth="1"/>
    <col min="6497" max="6499" width="6.42578125" style="47" customWidth="1"/>
    <col min="6500" max="6500" width="19.28515625" style="47" customWidth="1"/>
    <col min="6501" max="6503" width="6.42578125" style="47" customWidth="1"/>
    <col min="6504" max="6504" width="8.42578125" style="47" customWidth="1"/>
    <col min="6505" max="6509" width="6.42578125" style="47" customWidth="1"/>
    <col min="6510" max="6658" width="8.85546875" style="47"/>
    <col min="6659" max="6659" width="17.42578125" style="47" customWidth="1"/>
    <col min="6660" max="6660" width="26.85546875" style="47" customWidth="1"/>
    <col min="6661" max="6662" width="10.28515625" style="47" customWidth="1"/>
    <col min="6663" max="6669" width="6.42578125" style="47" customWidth="1"/>
    <col min="6670" max="6670" width="14" style="47" customWidth="1"/>
    <col min="6671" max="6675" width="6.42578125" style="47" customWidth="1"/>
    <col min="6676" max="6676" width="14.42578125" style="47" customWidth="1"/>
    <col min="6677" max="6681" width="6.42578125" style="47" customWidth="1"/>
    <col min="6682" max="6682" width="14.28515625" style="47" customWidth="1"/>
    <col min="6683" max="6685" width="6.42578125" style="47" customWidth="1"/>
    <col min="6686" max="6686" width="11.140625" style="47" customWidth="1"/>
    <col min="6687" max="6691" width="6.42578125" style="47" customWidth="1"/>
    <col min="6692" max="6692" width="15.28515625" style="47" customWidth="1"/>
    <col min="6693" max="6697" width="6.42578125" style="47" customWidth="1"/>
    <col min="6698" max="6698" width="15" style="47" customWidth="1"/>
    <col min="6699" max="6709" width="6.42578125" style="47" customWidth="1"/>
    <col min="6710" max="6710" width="11.7109375" style="47" customWidth="1"/>
    <col min="6711" max="6733" width="6.42578125" style="47" customWidth="1"/>
    <col min="6734" max="6734" width="6.7109375" style="47" customWidth="1"/>
    <col min="6735" max="6739" width="6.42578125" style="47" customWidth="1"/>
    <col min="6740" max="6740" width="7.42578125" style="47" customWidth="1"/>
    <col min="6741" max="6743" width="6.42578125" style="47" customWidth="1"/>
    <col min="6744" max="6744" width="12.85546875" style="47" customWidth="1"/>
    <col min="6745" max="6751" width="6.42578125" style="47" customWidth="1"/>
    <col min="6752" max="6752" width="9" style="47" customWidth="1"/>
    <col min="6753" max="6755" width="6.42578125" style="47" customWidth="1"/>
    <col min="6756" max="6756" width="19.28515625" style="47" customWidth="1"/>
    <col min="6757" max="6759" width="6.42578125" style="47" customWidth="1"/>
    <col min="6760" max="6760" width="8.42578125" style="47" customWidth="1"/>
    <col min="6761" max="6765" width="6.42578125" style="47" customWidth="1"/>
    <col min="6766" max="6914" width="8.85546875" style="47"/>
    <col min="6915" max="6915" width="17.42578125" style="47" customWidth="1"/>
    <col min="6916" max="6916" width="26.85546875" style="47" customWidth="1"/>
    <col min="6917" max="6918" width="10.28515625" style="47" customWidth="1"/>
    <col min="6919" max="6925" width="6.42578125" style="47" customWidth="1"/>
    <col min="6926" max="6926" width="14" style="47" customWidth="1"/>
    <col min="6927" max="6931" width="6.42578125" style="47" customWidth="1"/>
    <col min="6932" max="6932" width="14.42578125" style="47" customWidth="1"/>
    <col min="6933" max="6937" width="6.42578125" style="47" customWidth="1"/>
    <col min="6938" max="6938" width="14.28515625" style="47" customWidth="1"/>
    <col min="6939" max="6941" width="6.42578125" style="47" customWidth="1"/>
    <col min="6942" max="6942" width="11.140625" style="47" customWidth="1"/>
    <col min="6943" max="6947" width="6.42578125" style="47" customWidth="1"/>
    <col min="6948" max="6948" width="15.28515625" style="47" customWidth="1"/>
    <col min="6949" max="6953" width="6.42578125" style="47" customWidth="1"/>
    <col min="6954" max="6954" width="15" style="47" customWidth="1"/>
    <col min="6955" max="6965" width="6.42578125" style="47" customWidth="1"/>
    <col min="6966" max="6966" width="11.7109375" style="47" customWidth="1"/>
    <col min="6967" max="6989" width="6.42578125" style="47" customWidth="1"/>
    <col min="6990" max="6990" width="6.7109375" style="47" customWidth="1"/>
    <col min="6991" max="6995" width="6.42578125" style="47" customWidth="1"/>
    <col min="6996" max="6996" width="7.42578125" style="47" customWidth="1"/>
    <col min="6997" max="6999" width="6.42578125" style="47" customWidth="1"/>
    <col min="7000" max="7000" width="12.85546875" style="47" customWidth="1"/>
    <col min="7001" max="7007" width="6.42578125" style="47" customWidth="1"/>
    <col min="7008" max="7008" width="9" style="47" customWidth="1"/>
    <col min="7009" max="7011" width="6.42578125" style="47" customWidth="1"/>
    <col min="7012" max="7012" width="19.28515625" style="47" customWidth="1"/>
    <col min="7013" max="7015" width="6.42578125" style="47" customWidth="1"/>
    <col min="7016" max="7016" width="8.42578125" style="47" customWidth="1"/>
    <col min="7017" max="7021" width="6.42578125" style="47" customWidth="1"/>
    <col min="7022" max="7170" width="8.85546875" style="47"/>
    <col min="7171" max="7171" width="17.42578125" style="47" customWidth="1"/>
    <col min="7172" max="7172" width="26.85546875" style="47" customWidth="1"/>
    <col min="7173" max="7174" width="10.28515625" style="47" customWidth="1"/>
    <col min="7175" max="7181" width="6.42578125" style="47" customWidth="1"/>
    <col min="7182" max="7182" width="14" style="47" customWidth="1"/>
    <col min="7183" max="7187" width="6.42578125" style="47" customWidth="1"/>
    <col min="7188" max="7188" width="14.42578125" style="47" customWidth="1"/>
    <col min="7189" max="7193" width="6.42578125" style="47" customWidth="1"/>
    <col min="7194" max="7194" width="14.28515625" style="47" customWidth="1"/>
    <col min="7195" max="7197" width="6.42578125" style="47" customWidth="1"/>
    <col min="7198" max="7198" width="11.140625" style="47" customWidth="1"/>
    <col min="7199" max="7203" width="6.42578125" style="47" customWidth="1"/>
    <col min="7204" max="7204" width="15.28515625" style="47" customWidth="1"/>
    <col min="7205" max="7209" width="6.42578125" style="47" customWidth="1"/>
    <col min="7210" max="7210" width="15" style="47" customWidth="1"/>
    <col min="7211" max="7221" width="6.42578125" style="47" customWidth="1"/>
    <col min="7222" max="7222" width="11.7109375" style="47" customWidth="1"/>
    <col min="7223" max="7245" width="6.42578125" style="47" customWidth="1"/>
    <col min="7246" max="7246" width="6.7109375" style="47" customWidth="1"/>
    <col min="7247" max="7251" width="6.42578125" style="47" customWidth="1"/>
    <col min="7252" max="7252" width="7.42578125" style="47" customWidth="1"/>
    <col min="7253" max="7255" width="6.42578125" style="47" customWidth="1"/>
    <col min="7256" max="7256" width="12.85546875" style="47" customWidth="1"/>
    <col min="7257" max="7263" width="6.42578125" style="47" customWidth="1"/>
    <col min="7264" max="7264" width="9" style="47" customWidth="1"/>
    <col min="7265" max="7267" width="6.42578125" style="47" customWidth="1"/>
    <col min="7268" max="7268" width="19.28515625" style="47" customWidth="1"/>
    <col min="7269" max="7271" width="6.42578125" style="47" customWidth="1"/>
    <col min="7272" max="7272" width="8.42578125" style="47" customWidth="1"/>
    <col min="7273" max="7277" width="6.42578125" style="47" customWidth="1"/>
    <col min="7278" max="7426" width="8.85546875" style="47"/>
    <col min="7427" max="7427" width="17.42578125" style="47" customWidth="1"/>
    <col min="7428" max="7428" width="26.85546875" style="47" customWidth="1"/>
    <col min="7429" max="7430" width="10.28515625" style="47" customWidth="1"/>
    <col min="7431" max="7437" width="6.42578125" style="47" customWidth="1"/>
    <col min="7438" max="7438" width="14" style="47" customWidth="1"/>
    <col min="7439" max="7443" width="6.42578125" style="47" customWidth="1"/>
    <col min="7444" max="7444" width="14.42578125" style="47" customWidth="1"/>
    <col min="7445" max="7449" width="6.42578125" style="47" customWidth="1"/>
    <col min="7450" max="7450" width="14.28515625" style="47" customWidth="1"/>
    <col min="7451" max="7453" width="6.42578125" style="47" customWidth="1"/>
    <col min="7454" max="7454" width="11.140625" style="47" customWidth="1"/>
    <col min="7455" max="7459" width="6.42578125" style="47" customWidth="1"/>
    <col min="7460" max="7460" width="15.28515625" style="47" customWidth="1"/>
    <col min="7461" max="7465" width="6.42578125" style="47" customWidth="1"/>
    <col min="7466" max="7466" width="15" style="47" customWidth="1"/>
    <col min="7467" max="7477" width="6.42578125" style="47" customWidth="1"/>
    <col min="7478" max="7478" width="11.7109375" style="47" customWidth="1"/>
    <col min="7479" max="7501" width="6.42578125" style="47" customWidth="1"/>
    <col min="7502" max="7502" width="6.7109375" style="47" customWidth="1"/>
    <col min="7503" max="7507" width="6.42578125" style="47" customWidth="1"/>
    <col min="7508" max="7508" width="7.42578125" style="47" customWidth="1"/>
    <col min="7509" max="7511" width="6.42578125" style="47" customWidth="1"/>
    <col min="7512" max="7512" width="12.85546875" style="47" customWidth="1"/>
    <col min="7513" max="7519" width="6.42578125" style="47" customWidth="1"/>
    <col min="7520" max="7520" width="9" style="47" customWidth="1"/>
    <col min="7521" max="7523" width="6.42578125" style="47" customWidth="1"/>
    <col min="7524" max="7524" width="19.28515625" style="47" customWidth="1"/>
    <col min="7525" max="7527" width="6.42578125" style="47" customWidth="1"/>
    <col min="7528" max="7528" width="8.42578125" style="47" customWidth="1"/>
    <col min="7529" max="7533" width="6.42578125" style="47" customWidth="1"/>
    <col min="7534" max="7682" width="8.85546875" style="47"/>
    <col min="7683" max="7683" width="17.42578125" style="47" customWidth="1"/>
    <col min="7684" max="7684" width="26.85546875" style="47" customWidth="1"/>
    <col min="7685" max="7686" width="10.28515625" style="47" customWidth="1"/>
    <col min="7687" max="7693" width="6.42578125" style="47" customWidth="1"/>
    <col min="7694" max="7694" width="14" style="47" customWidth="1"/>
    <col min="7695" max="7699" width="6.42578125" style="47" customWidth="1"/>
    <col min="7700" max="7700" width="14.42578125" style="47" customWidth="1"/>
    <col min="7701" max="7705" width="6.42578125" style="47" customWidth="1"/>
    <col min="7706" max="7706" width="14.28515625" style="47" customWidth="1"/>
    <col min="7707" max="7709" width="6.42578125" style="47" customWidth="1"/>
    <col min="7710" max="7710" width="11.140625" style="47" customWidth="1"/>
    <col min="7711" max="7715" width="6.42578125" style="47" customWidth="1"/>
    <col min="7716" max="7716" width="15.28515625" style="47" customWidth="1"/>
    <col min="7717" max="7721" width="6.42578125" style="47" customWidth="1"/>
    <col min="7722" max="7722" width="15" style="47" customWidth="1"/>
    <col min="7723" max="7733" width="6.42578125" style="47" customWidth="1"/>
    <col min="7734" max="7734" width="11.7109375" style="47" customWidth="1"/>
    <col min="7735" max="7757" width="6.42578125" style="47" customWidth="1"/>
    <col min="7758" max="7758" width="6.7109375" style="47" customWidth="1"/>
    <col min="7759" max="7763" width="6.42578125" style="47" customWidth="1"/>
    <col min="7764" max="7764" width="7.42578125" style="47" customWidth="1"/>
    <col min="7765" max="7767" width="6.42578125" style="47" customWidth="1"/>
    <col min="7768" max="7768" width="12.85546875" style="47" customWidth="1"/>
    <col min="7769" max="7775" width="6.42578125" style="47" customWidth="1"/>
    <col min="7776" max="7776" width="9" style="47" customWidth="1"/>
    <col min="7777" max="7779" width="6.42578125" style="47" customWidth="1"/>
    <col min="7780" max="7780" width="19.28515625" style="47" customWidth="1"/>
    <col min="7781" max="7783" width="6.42578125" style="47" customWidth="1"/>
    <col min="7784" max="7784" width="8.42578125" style="47" customWidth="1"/>
    <col min="7785" max="7789" width="6.42578125" style="47" customWidth="1"/>
    <col min="7790" max="7938" width="8.85546875" style="47"/>
    <col min="7939" max="7939" width="17.42578125" style="47" customWidth="1"/>
    <col min="7940" max="7940" width="26.85546875" style="47" customWidth="1"/>
    <col min="7941" max="7942" width="10.28515625" style="47" customWidth="1"/>
    <col min="7943" max="7949" width="6.42578125" style="47" customWidth="1"/>
    <col min="7950" max="7950" width="14" style="47" customWidth="1"/>
    <col min="7951" max="7955" width="6.42578125" style="47" customWidth="1"/>
    <col min="7956" max="7956" width="14.42578125" style="47" customWidth="1"/>
    <col min="7957" max="7961" width="6.42578125" style="47" customWidth="1"/>
    <col min="7962" max="7962" width="14.28515625" style="47" customWidth="1"/>
    <col min="7963" max="7965" width="6.42578125" style="47" customWidth="1"/>
    <col min="7966" max="7966" width="11.140625" style="47" customWidth="1"/>
    <col min="7967" max="7971" width="6.42578125" style="47" customWidth="1"/>
    <col min="7972" max="7972" width="15.28515625" style="47" customWidth="1"/>
    <col min="7973" max="7977" width="6.42578125" style="47" customWidth="1"/>
    <col min="7978" max="7978" width="15" style="47" customWidth="1"/>
    <col min="7979" max="7989" width="6.42578125" style="47" customWidth="1"/>
    <col min="7990" max="7990" width="11.7109375" style="47" customWidth="1"/>
    <col min="7991" max="8013" width="6.42578125" style="47" customWidth="1"/>
    <col min="8014" max="8014" width="6.7109375" style="47" customWidth="1"/>
    <col min="8015" max="8019" width="6.42578125" style="47" customWidth="1"/>
    <col min="8020" max="8020" width="7.42578125" style="47" customWidth="1"/>
    <col min="8021" max="8023" width="6.42578125" style="47" customWidth="1"/>
    <col min="8024" max="8024" width="12.85546875" style="47" customWidth="1"/>
    <col min="8025" max="8031" width="6.42578125" style="47" customWidth="1"/>
    <col min="8032" max="8032" width="9" style="47" customWidth="1"/>
    <col min="8033" max="8035" width="6.42578125" style="47" customWidth="1"/>
    <col min="8036" max="8036" width="19.28515625" style="47" customWidth="1"/>
    <col min="8037" max="8039" width="6.42578125" style="47" customWidth="1"/>
    <col min="8040" max="8040" width="8.42578125" style="47" customWidth="1"/>
    <col min="8041" max="8045" width="6.42578125" style="47" customWidth="1"/>
    <col min="8046" max="8194" width="8.85546875" style="47"/>
    <col min="8195" max="8195" width="17.42578125" style="47" customWidth="1"/>
    <col min="8196" max="8196" width="26.85546875" style="47" customWidth="1"/>
    <col min="8197" max="8198" width="10.28515625" style="47" customWidth="1"/>
    <col min="8199" max="8205" width="6.42578125" style="47" customWidth="1"/>
    <col min="8206" max="8206" width="14" style="47" customWidth="1"/>
    <col min="8207" max="8211" width="6.42578125" style="47" customWidth="1"/>
    <col min="8212" max="8212" width="14.42578125" style="47" customWidth="1"/>
    <col min="8213" max="8217" width="6.42578125" style="47" customWidth="1"/>
    <col min="8218" max="8218" width="14.28515625" style="47" customWidth="1"/>
    <col min="8219" max="8221" width="6.42578125" style="47" customWidth="1"/>
    <col min="8222" max="8222" width="11.140625" style="47" customWidth="1"/>
    <col min="8223" max="8227" width="6.42578125" style="47" customWidth="1"/>
    <col min="8228" max="8228" width="15.28515625" style="47" customWidth="1"/>
    <col min="8229" max="8233" width="6.42578125" style="47" customWidth="1"/>
    <col min="8234" max="8234" width="15" style="47" customWidth="1"/>
    <col min="8235" max="8245" width="6.42578125" style="47" customWidth="1"/>
    <col min="8246" max="8246" width="11.7109375" style="47" customWidth="1"/>
    <col min="8247" max="8269" width="6.42578125" style="47" customWidth="1"/>
    <col min="8270" max="8270" width="6.7109375" style="47" customWidth="1"/>
    <col min="8271" max="8275" width="6.42578125" style="47" customWidth="1"/>
    <col min="8276" max="8276" width="7.42578125" style="47" customWidth="1"/>
    <col min="8277" max="8279" width="6.42578125" style="47" customWidth="1"/>
    <col min="8280" max="8280" width="12.85546875" style="47" customWidth="1"/>
    <col min="8281" max="8287" width="6.42578125" style="47" customWidth="1"/>
    <col min="8288" max="8288" width="9" style="47" customWidth="1"/>
    <col min="8289" max="8291" width="6.42578125" style="47" customWidth="1"/>
    <col min="8292" max="8292" width="19.28515625" style="47" customWidth="1"/>
    <col min="8293" max="8295" width="6.42578125" style="47" customWidth="1"/>
    <col min="8296" max="8296" width="8.42578125" style="47" customWidth="1"/>
    <col min="8297" max="8301" width="6.42578125" style="47" customWidth="1"/>
    <col min="8302" max="8450" width="8.85546875" style="47"/>
    <col min="8451" max="8451" width="17.42578125" style="47" customWidth="1"/>
    <col min="8452" max="8452" width="26.85546875" style="47" customWidth="1"/>
    <col min="8453" max="8454" width="10.28515625" style="47" customWidth="1"/>
    <col min="8455" max="8461" width="6.42578125" style="47" customWidth="1"/>
    <col min="8462" max="8462" width="14" style="47" customWidth="1"/>
    <col min="8463" max="8467" width="6.42578125" style="47" customWidth="1"/>
    <col min="8468" max="8468" width="14.42578125" style="47" customWidth="1"/>
    <col min="8469" max="8473" width="6.42578125" style="47" customWidth="1"/>
    <col min="8474" max="8474" width="14.28515625" style="47" customWidth="1"/>
    <col min="8475" max="8477" width="6.42578125" style="47" customWidth="1"/>
    <col min="8478" max="8478" width="11.140625" style="47" customWidth="1"/>
    <col min="8479" max="8483" width="6.42578125" style="47" customWidth="1"/>
    <col min="8484" max="8484" width="15.28515625" style="47" customWidth="1"/>
    <col min="8485" max="8489" width="6.42578125" style="47" customWidth="1"/>
    <col min="8490" max="8490" width="15" style="47" customWidth="1"/>
    <col min="8491" max="8501" width="6.42578125" style="47" customWidth="1"/>
    <col min="8502" max="8502" width="11.7109375" style="47" customWidth="1"/>
    <col min="8503" max="8525" width="6.42578125" style="47" customWidth="1"/>
    <col min="8526" max="8526" width="6.7109375" style="47" customWidth="1"/>
    <col min="8527" max="8531" width="6.42578125" style="47" customWidth="1"/>
    <col min="8532" max="8532" width="7.42578125" style="47" customWidth="1"/>
    <col min="8533" max="8535" width="6.42578125" style="47" customWidth="1"/>
    <col min="8536" max="8536" width="12.85546875" style="47" customWidth="1"/>
    <col min="8537" max="8543" width="6.42578125" style="47" customWidth="1"/>
    <col min="8544" max="8544" width="9" style="47" customWidth="1"/>
    <col min="8545" max="8547" width="6.42578125" style="47" customWidth="1"/>
    <col min="8548" max="8548" width="19.28515625" style="47" customWidth="1"/>
    <col min="8549" max="8551" width="6.42578125" style="47" customWidth="1"/>
    <col min="8552" max="8552" width="8.42578125" style="47" customWidth="1"/>
    <col min="8553" max="8557" width="6.42578125" style="47" customWidth="1"/>
    <col min="8558" max="8706" width="8.85546875" style="47"/>
    <col min="8707" max="8707" width="17.42578125" style="47" customWidth="1"/>
    <col min="8708" max="8708" width="26.85546875" style="47" customWidth="1"/>
    <col min="8709" max="8710" width="10.28515625" style="47" customWidth="1"/>
    <col min="8711" max="8717" width="6.42578125" style="47" customWidth="1"/>
    <col min="8718" max="8718" width="14" style="47" customWidth="1"/>
    <col min="8719" max="8723" width="6.42578125" style="47" customWidth="1"/>
    <col min="8724" max="8724" width="14.42578125" style="47" customWidth="1"/>
    <col min="8725" max="8729" width="6.42578125" style="47" customWidth="1"/>
    <col min="8730" max="8730" width="14.28515625" style="47" customWidth="1"/>
    <col min="8731" max="8733" width="6.42578125" style="47" customWidth="1"/>
    <col min="8734" max="8734" width="11.140625" style="47" customWidth="1"/>
    <col min="8735" max="8739" width="6.42578125" style="47" customWidth="1"/>
    <col min="8740" max="8740" width="15.28515625" style="47" customWidth="1"/>
    <col min="8741" max="8745" width="6.42578125" style="47" customWidth="1"/>
    <col min="8746" max="8746" width="15" style="47" customWidth="1"/>
    <col min="8747" max="8757" width="6.42578125" style="47" customWidth="1"/>
    <col min="8758" max="8758" width="11.7109375" style="47" customWidth="1"/>
    <col min="8759" max="8781" width="6.42578125" style="47" customWidth="1"/>
    <col min="8782" max="8782" width="6.7109375" style="47" customWidth="1"/>
    <col min="8783" max="8787" width="6.42578125" style="47" customWidth="1"/>
    <col min="8788" max="8788" width="7.42578125" style="47" customWidth="1"/>
    <col min="8789" max="8791" width="6.42578125" style="47" customWidth="1"/>
    <col min="8792" max="8792" width="12.85546875" style="47" customWidth="1"/>
    <col min="8793" max="8799" width="6.42578125" style="47" customWidth="1"/>
    <col min="8800" max="8800" width="9" style="47" customWidth="1"/>
    <col min="8801" max="8803" width="6.42578125" style="47" customWidth="1"/>
    <col min="8804" max="8804" width="19.28515625" style="47" customWidth="1"/>
    <col min="8805" max="8807" width="6.42578125" style="47" customWidth="1"/>
    <col min="8808" max="8808" width="8.42578125" style="47" customWidth="1"/>
    <col min="8809" max="8813" width="6.42578125" style="47" customWidth="1"/>
    <col min="8814" max="8962" width="8.85546875" style="47"/>
    <col min="8963" max="8963" width="17.42578125" style="47" customWidth="1"/>
    <col min="8964" max="8964" width="26.85546875" style="47" customWidth="1"/>
    <col min="8965" max="8966" width="10.28515625" style="47" customWidth="1"/>
    <col min="8967" max="8973" width="6.42578125" style="47" customWidth="1"/>
    <col min="8974" max="8974" width="14" style="47" customWidth="1"/>
    <col min="8975" max="8979" width="6.42578125" style="47" customWidth="1"/>
    <col min="8980" max="8980" width="14.42578125" style="47" customWidth="1"/>
    <col min="8981" max="8985" width="6.42578125" style="47" customWidth="1"/>
    <col min="8986" max="8986" width="14.28515625" style="47" customWidth="1"/>
    <col min="8987" max="8989" width="6.42578125" style="47" customWidth="1"/>
    <col min="8990" max="8990" width="11.140625" style="47" customWidth="1"/>
    <col min="8991" max="8995" width="6.42578125" style="47" customWidth="1"/>
    <col min="8996" max="8996" width="15.28515625" style="47" customWidth="1"/>
    <col min="8997" max="9001" width="6.42578125" style="47" customWidth="1"/>
    <col min="9002" max="9002" width="15" style="47" customWidth="1"/>
    <col min="9003" max="9013" width="6.42578125" style="47" customWidth="1"/>
    <col min="9014" max="9014" width="11.7109375" style="47" customWidth="1"/>
    <col min="9015" max="9037" width="6.42578125" style="47" customWidth="1"/>
    <col min="9038" max="9038" width="6.7109375" style="47" customWidth="1"/>
    <col min="9039" max="9043" width="6.42578125" style="47" customWidth="1"/>
    <col min="9044" max="9044" width="7.42578125" style="47" customWidth="1"/>
    <col min="9045" max="9047" width="6.42578125" style="47" customWidth="1"/>
    <col min="9048" max="9048" width="12.85546875" style="47" customWidth="1"/>
    <col min="9049" max="9055" width="6.42578125" style="47" customWidth="1"/>
    <col min="9056" max="9056" width="9" style="47" customWidth="1"/>
    <col min="9057" max="9059" width="6.42578125" style="47" customWidth="1"/>
    <col min="9060" max="9060" width="19.28515625" style="47" customWidth="1"/>
    <col min="9061" max="9063" width="6.42578125" style="47" customWidth="1"/>
    <col min="9064" max="9064" width="8.42578125" style="47" customWidth="1"/>
    <col min="9065" max="9069" width="6.42578125" style="47" customWidth="1"/>
    <col min="9070" max="9218" width="8.85546875" style="47"/>
    <col min="9219" max="9219" width="17.42578125" style="47" customWidth="1"/>
    <col min="9220" max="9220" width="26.85546875" style="47" customWidth="1"/>
    <col min="9221" max="9222" width="10.28515625" style="47" customWidth="1"/>
    <col min="9223" max="9229" width="6.42578125" style="47" customWidth="1"/>
    <col min="9230" max="9230" width="14" style="47" customWidth="1"/>
    <col min="9231" max="9235" width="6.42578125" style="47" customWidth="1"/>
    <col min="9236" max="9236" width="14.42578125" style="47" customWidth="1"/>
    <col min="9237" max="9241" width="6.42578125" style="47" customWidth="1"/>
    <col min="9242" max="9242" width="14.28515625" style="47" customWidth="1"/>
    <col min="9243" max="9245" width="6.42578125" style="47" customWidth="1"/>
    <col min="9246" max="9246" width="11.140625" style="47" customWidth="1"/>
    <col min="9247" max="9251" width="6.42578125" style="47" customWidth="1"/>
    <col min="9252" max="9252" width="15.28515625" style="47" customWidth="1"/>
    <col min="9253" max="9257" width="6.42578125" style="47" customWidth="1"/>
    <col min="9258" max="9258" width="15" style="47" customWidth="1"/>
    <col min="9259" max="9269" width="6.42578125" style="47" customWidth="1"/>
    <col min="9270" max="9270" width="11.7109375" style="47" customWidth="1"/>
    <col min="9271" max="9293" width="6.42578125" style="47" customWidth="1"/>
    <col min="9294" max="9294" width="6.7109375" style="47" customWidth="1"/>
    <col min="9295" max="9299" width="6.42578125" style="47" customWidth="1"/>
    <col min="9300" max="9300" width="7.42578125" style="47" customWidth="1"/>
    <col min="9301" max="9303" width="6.42578125" style="47" customWidth="1"/>
    <col min="9304" max="9304" width="12.85546875" style="47" customWidth="1"/>
    <col min="9305" max="9311" width="6.42578125" style="47" customWidth="1"/>
    <col min="9312" max="9312" width="9" style="47" customWidth="1"/>
    <col min="9313" max="9315" width="6.42578125" style="47" customWidth="1"/>
    <col min="9316" max="9316" width="19.28515625" style="47" customWidth="1"/>
    <col min="9317" max="9319" width="6.42578125" style="47" customWidth="1"/>
    <col min="9320" max="9320" width="8.42578125" style="47" customWidth="1"/>
    <col min="9321" max="9325" width="6.42578125" style="47" customWidth="1"/>
    <col min="9326" max="9474" width="8.85546875" style="47"/>
    <col min="9475" max="9475" width="17.42578125" style="47" customWidth="1"/>
    <col min="9476" max="9476" width="26.85546875" style="47" customWidth="1"/>
    <col min="9477" max="9478" width="10.28515625" style="47" customWidth="1"/>
    <col min="9479" max="9485" width="6.42578125" style="47" customWidth="1"/>
    <col min="9486" max="9486" width="14" style="47" customWidth="1"/>
    <col min="9487" max="9491" width="6.42578125" style="47" customWidth="1"/>
    <col min="9492" max="9492" width="14.42578125" style="47" customWidth="1"/>
    <col min="9493" max="9497" width="6.42578125" style="47" customWidth="1"/>
    <col min="9498" max="9498" width="14.28515625" style="47" customWidth="1"/>
    <col min="9499" max="9501" width="6.42578125" style="47" customWidth="1"/>
    <col min="9502" max="9502" width="11.140625" style="47" customWidth="1"/>
    <col min="9503" max="9507" width="6.42578125" style="47" customWidth="1"/>
    <col min="9508" max="9508" width="15.28515625" style="47" customWidth="1"/>
    <col min="9509" max="9513" width="6.42578125" style="47" customWidth="1"/>
    <col min="9514" max="9514" width="15" style="47" customWidth="1"/>
    <col min="9515" max="9525" width="6.42578125" style="47" customWidth="1"/>
    <col min="9526" max="9526" width="11.7109375" style="47" customWidth="1"/>
    <col min="9527" max="9549" width="6.42578125" style="47" customWidth="1"/>
    <col min="9550" max="9550" width="6.7109375" style="47" customWidth="1"/>
    <col min="9551" max="9555" width="6.42578125" style="47" customWidth="1"/>
    <col min="9556" max="9556" width="7.42578125" style="47" customWidth="1"/>
    <col min="9557" max="9559" width="6.42578125" style="47" customWidth="1"/>
    <col min="9560" max="9560" width="12.85546875" style="47" customWidth="1"/>
    <col min="9561" max="9567" width="6.42578125" style="47" customWidth="1"/>
    <col min="9568" max="9568" width="9" style="47" customWidth="1"/>
    <col min="9569" max="9571" width="6.42578125" style="47" customWidth="1"/>
    <col min="9572" max="9572" width="19.28515625" style="47" customWidth="1"/>
    <col min="9573" max="9575" width="6.42578125" style="47" customWidth="1"/>
    <col min="9576" max="9576" width="8.42578125" style="47" customWidth="1"/>
    <col min="9577" max="9581" width="6.42578125" style="47" customWidth="1"/>
    <col min="9582" max="9730" width="8.85546875" style="47"/>
    <col min="9731" max="9731" width="17.42578125" style="47" customWidth="1"/>
    <col min="9732" max="9732" width="26.85546875" style="47" customWidth="1"/>
    <col min="9733" max="9734" width="10.28515625" style="47" customWidth="1"/>
    <col min="9735" max="9741" width="6.42578125" style="47" customWidth="1"/>
    <col min="9742" max="9742" width="14" style="47" customWidth="1"/>
    <col min="9743" max="9747" width="6.42578125" style="47" customWidth="1"/>
    <col min="9748" max="9748" width="14.42578125" style="47" customWidth="1"/>
    <col min="9749" max="9753" width="6.42578125" style="47" customWidth="1"/>
    <col min="9754" max="9754" width="14.28515625" style="47" customWidth="1"/>
    <col min="9755" max="9757" width="6.42578125" style="47" customWidth="1"/>
    <col min="9758" max="9758" width="11.140625" style="47" customWidth="1"/>
    <col min="9759" max="9763" width="6.42578125" style="47" customWidth="1"/>
    <col min="9764" max="9764" width="15.28515625" style="47" customWidth="1"/>
    <col min="9765" max="9769" width="6.42578125" style="47" customWidth="1"/>
    <col min="9770" max="9770" width="15" style="47" customWidth="1"/>
    <col min="9771" max="9781" width="6.42578125" style="47" customWidth="1"/>
    <col min="9782" max="9782" width="11.7109375" style="47" customWidth="1"/>
    <col min="9783" max="9805" width="6.42578125" style="47" customWidth="1"/>
    <col min="9806" max="9806" width="6.7109375" style="47" customWidth="1"/>
    <col min="9807" max="9811" width="6.42578125" style="47" customWidth="1"/>
    <col min="9812" max="9812" width="7.42578125" style="47" customWidth="1"/>
    <col min="9813" max="9815" width="6.42578125" style="47" customWidth="1"/>
    <col min="9816" max="9816" width="12.85546875" style="47" customWidth="1"/>
    <col min="9817" max="9823" width="6.42578125" style="47" customWidth="1"/>
    <col min="9824" max="9824" width="9" style="47" customWidth="1"/>
    <col min="9825" max="9827" width="6.42578125" style="47" customWidth="1"/>
    <col min="9828" max="9828" width="19.28515625" style="47" customWidth="1"/>
    <col min="9829" max="9831" width="6.42578125" style="47" customWidth="1"/>
    <col min="9832" max="9832" width="8.42578125" style="47" customWidth="1"/>
    <col min="9833" max="9837" width="6.42578125" style="47" customWidth="1"/>
    <col min="9838" max="9986" width="8.85546875" style="47"/>
    <col min="9987" max="9987" width="17.42578125" style="47" customWidth="1"/>
    <col min="9988" max="9988" width="26.85546875" style="47" customWidth="1"/>
    <col min="9989" max="9990" width="10.28515625" style="47" customWidth="1"/>
    <col min="9991" max="9997" width="6.42578125" style="47" customWidth="1"/>
    <col min="9998" max="9998" width="14" style="47" customWidth="1"/>
    <col min="9999" max="10003" width="6.42578125" style="47" customWidth="1"/>
    <col min="10004" max="10004" width="14.42578125" style="47" customWidth="1"/>
    <col min="10005" max="10009" width="6.42578125" style="47" customWidth="1"/>
    <col min="10010" max="10010" width="14.28515625" style="47" customWidth="1"/>
    <col min="10011" max="10013" width="6.42578125" style="47" customWidth="1"/>
    <col min="10014" max="10014" width="11.140625" style="47" customWidth="1"/>
    <col min="10015" max="10019" width="6.42578125" style="47" customWidth="1"/>
    <col min="10020" max="10020" width="15.28515625" style="47" customWidth="1"/>
    <col min="10021" max="10025" width="6.42578125" style="47" customWidth="1"/>
    <col min="10026" max="10026" width="15" style="47" customWidth="1"/>
    <col min="10027" max="10037" width="6.42578125" style="47" customWidth="1"/>
    <col min="10038" max="10038" width="11.7109375" style="47" customWidth="1"/>
    <col min="10039" max="10061" width="6.42578125" style="47" customWidth="1"/>
    <col min="10062" max="10062" width="6.7109375" style="47" customWidth="1"/>
    <col min="10063" max="10067" width="6.42578125" style="47" customWidth="1"/>
    <col min="10068" max="10068" width="7.42578125" style="47" customWidth="1"/>
    <col min="10069" max="10071" width="6.42578125" style="47" customWidth="1"/>
    <col min="10072" max="10072" width="12.85546875" style="47" customWidth="1"/>
    <col min="10073" max="10079" width="6.42578125" style="47" customWidth="1"/>
    <col min="10080" max="10080" width="9" style="47" customWidth="1"/>
    <col min="10081" max="10083" width="6.42578125" style="47" customWidth="1"/>
    <col min="10084" max="10084" width="19.28515625" style="47" customWidth="1"/>
    <col min="10085" max="10087" width="6.42578125" style="47" customWidth="1"/>
    <col min="10088" max="10088" width="8.42578125" style="47" customWidth="1"/>
    <col min="10089" max="10093" width="6.42578125" style="47" customWidth="1"/>
    <col min="10094" max="10242" width="8.85546875" style="47"/>
    <col min="10243" max="10243" width="17.42578125" style="47" customWidth="1"/>
    <col min="10244" max="10244" width="26.85546875" style="47" customWidth="1"/>
    <col min="10245" max="10246" width="10.28515625" style="47" customWidth="1"/>
    <col min="10247" max="10253" width="6.42578125" style="47" customWidth="1"/>
    <col min="10254" max="10254" width="14" style="47" customWidth="1"/>
    <col min="10255" max="10259" width="6.42578125" style="47" customWidth="1"/>
    <col min="10260" max="10260" width="14.42578125" style="47" customWidth="1"/>
    <col min="10261" max="10265" width="6.42578125" style="47" customWidth="1"/>
    <col min="10266" max="10266" width="14.28515625" style="47" customWidth="1"/>
    <col min="10267" max="10269" width="6.42578125" style="47" customWidth="1"/>
    <col min="10270" max="10270" width="11.140625" style="47" customWidth="1"/>
    <col min="10271" max="10275" width="6.42578125" style="47" customWidth="1"/>
    <col min="10276" max="10276" width="15.28515625" style="47" customWidth="1"/>
    <col min="10277" max="10281" width="6.42578125" style="47" customWidth="1"/>
    <col min="10282" max="10282" width="15" style="47" customWidth="1"/>
    <col min="10283" max="10293" width="6.42578125" style="47" customWidth="1"/>
    <col min="10294" max="10294" width="11.7109375" style="47" customWidth="1"/>
    <col min="10295" max="10317" width="6.42578125" style="47" customWidth="1"/>
    <col min="10318" max="10318" width="6.7109375" style="47" customWidth="1"/>
    <col min="10319" max="10323" width="6.42578125" style="47" customWidth="1"/>
    <col min="10324" max="10324" width="7.42578125" style="47" customWidth="1"/>
    <col min="10325" max="10327" width="6.42578125" style="47" customWidth="1"/>
    <col min="10328" max="10328" width="12.85546875" style="47" customWidth="1"/>
    <col min="10329" max="10335" width="6.42578125" style="47" customWidth="1"/>
    <col min="10336" max="10336" width="9" style="47" customWidth="1"/>
    <col min="10337" max="10339" width="6.42578125" style="47" customWidth="1"/>
    <col min="10340" max="10340" width="19.28515625" style="47" customWidth="1"/>
    <col min="10341" max="10343" width="6.42578125" style="47" customWidth="1"/>
    <col min="10344" max="10344" width="8.42578125" style="47" customWidth="1"/>
    <col min="10345" max="10349" width="6.42578125" style="47" customWidth="1"/>
    <col min="10350" max="10498" width="8.85546875" style="47"/>
    <col min="10499" max="10499" width="17.42578125" style="47" customWidth="1"/>
    <col min="10500" max="10500" width="26.85546875" style="47" customWidth="1"/>
    <col min="10501" max="10502" width="10.28515625" style="47" customWidth="1"/>
    <col min="10503" max="10509" width="6.42578125" style="47" customWidth="1"/>
    <col min="10510" max="10510" width="14" style="47" customWidth="1"/>
    <col min="10511" max="10515" width="6.42578125" style="47" customWidth="1"/>
    <col min="10516" max="10516" width="14.42578125" style="47" customWidth="1"/>
    <col min="10517" max="10521" width="6.42578125" style="47" customWidth="1"/>
    <col min="10522" max="10522" width="14.28515625" style="47" customWidth="1"/>
    <col min="10523" max="10525" width="6.42578125" style="47" customWidth="1"/>
    <col min="10526" max="10526" width="11.140625" style="47" customWidth="1"/>
    <col min="10527" max="10531" width="6.42578125" style="47" customWidth="1"/>
    <col min="10532" max="10532" width="15.28515625" style="47" customWidth="1"/>
    <col min="10533" max="10537" width="6.42578125" style="47" customWidth="1"/>
    <col min="10538" max="10538" width="15" style="47" customWidth="1"/>
    <col min="10539" max="10549" width="6.42578125" style="47" customWidth="1"/>
    <col min="10550" max="10550" width="11.7109375" style="47" customWidth="1"/>
    <col min="10551" max="10573" width="6.42578125" style="47" customWidth="1"/>
    <col min="10574" max="10574" width="6.7109375" style="47" customWidth="1"/>
    <col min="10575" max="10579" width="6.42578125" style="47" customWidth="1"/>
    <col min="10580" max="10580" width="7.42578125" style="47" customWidth="1"/>
    <col min="10581" max="10583" width="6.42578125" style="47" customWidth="1"/>
    <col min="10584" max="10584" width="12.85546875" style="47" customWidth="1"/>
    <col min="10585" max="10591" width="6.42578125" style="47" customWidth="1"/>
    <col min="10592" max="10592" width="9" style="47" customWidth="1"/>
    <col min="10593" max="10595" width="6.42578125" style="47" customWidth="1"/>
    <col min="10596" max="10596" width="19.28515625" style="47" customWidth="1"/>
    <col min="10597" max="10599" width="6.42578125" style="47" customWidth="1"/>
    <col min="10600" max="10600" width="8.42578125" style="47" customWidth="1"/>
    <col min="10601" max="10605" width="6.42578125" style="47" customWidth="1"/>
    <col min="10606" max="10754" width="8.85546875" style="47"/>
    <col min="10755" max="10755" width="17.42578125" style="47" customWidth="1"/>
    <col min="10756" max="10756" width="26.85546875" style="47" customWidth="1"/>
    <col min="10757" max="10758" width="10.28515625" style="47" customWidth="1"/>
    <col min="10759" max="10765" width="6.42578125" style="47" customWidth="1"/>
    <col min="10766" max="10766" width="14" style="47" customWidth="1"/>
    <col min="10767" max="10771" width="6.42578125" style="47" customWidth="1"/>
    <col min="10772" max="10772" width="14.42578125" style="47" customWidth="1"/>
    <col min="10773" max="10777" width="6.42578125" style="47" customWidth="1"/>
    <col min="10778" max="10778" width="14.28515625" style="47" customWidth="1"/>
    <col min="10779" max="10781" width="6.42578125" style="47" customWidth="1"/>
    <col min="10782" max="10782" width="11.140625" style="47" customWidth="1"/>
    <col min="10783" max="10787" width="6.42578125" style="47" customWidth="1"/>
    <col min="10788" max="10788" width="15.28515625" style="47" customWidth="1"/>
    <col min="10789" max="10793" width="6.42578125" style="47" customWidth="1"/>
    <col min="10794" max="10794" width="15" style="47" customWidth="1"/>
    <col min="10795" max="10805" width="6.42578125" style="47" customWidth="1"/>
    <col min="10806" max="10806" width="11.7109375" style="47" customWidth="1"/>
    <col min="10807" max="10829" width="6.42578125" style="47" customWidth="1"/>
    <col min="10830" max="10830" width="6.7109375" style="47" customWidth="1"/>
    <col min="10831" max="10835" width="6.42578125" style="47" customWidth="1"/>
    <col min="10836" max="10836" width="7.42578125" style="47" customWidth="1"/>
    <col min="10837" max="10839" width="6.42578125" style="47" customWidth="1"/>
    <col min="10840" max="10840" width="12.85546875" style="47" customWidth="1"/>
    <col min="10841" max="10847" width="6.42578125" style="47" customWidth="1"/>
    <col min="10848" max="10848" width="9" style="47" customWidth="1"/>
    <col min="10849" max="10851" width="6.42578125" style="47" customWidth="1"/>
    <col min="10852" max="10852" width="19.28515625" style="47" customWidth="1"/>
    <col min="10853" max="10855" width="6.42578125" style="47" customWidth="1"/>
    <col min="10856" max="10856" width="8.42578125" style="47" customWidth="1"/>
    <col min="10857" max="10861" width="6.42578125" style="47" customWidth="1"/>
    <col min="10862" max="11010" width="8.85546875" style="47"/>
    <col min="11011" max="11011" width="17.42578125" style="47" customWidth="1"/>
    <col min="11012" max="11012" width="26.85546875" style="47" customWidth="1"/>
    <col min="11013" max="11014" width="10.28515625" style="47" customWidth="1"/>
    <col min="11015" max="11021" width="6.42578125" style="47" customWidth="1"/>
    <col min="11022" max="11022" width="14" style="47" customWidth="1"/>
    <col min="11023" max="11027" width="6.42578125" style="47" customWidth="1"/>
    <col min="11028" max="11028" width="14.42578125" style="47" customWidth="1"/>
    <col min="11029" max="11033" width="6.42578125" style="47" customWidth="1"/>
    <col min="11034" max="11034" width="14.28515625" style="47" customWidth="1"/>
    <col min="11035" max="11037" width="6.42578125" style="47" customWidth="1"/>
    <col min="11038" max="11038" width="11.140625" style="47" customWidth="1"/>
    <col min="11039" max="11043" width="6.42578125" style="47" customWidth="1"/>
    <col min="11044" max="11044" width="15.28515625" style="47" customWidth="1"/>
    <col min="11045" max="11049" width="6.42578125" style="47" customWidth="1"/>
    <col min="11050" max="11050" width="15" style="47" customWidth="1"/>
    <col min="11051" max="11061" width="6.42578125" style="47" customWidth="1"/>
    <col min="11062" max="11062" width="11.7109375" style="47" customWidth="1"/>
    <col min="11063" max="11085" width="6.42578125" style="47" customWidth="1"/>
    <col min="11086" max="11086" width="6.7109375" style="47" customWidth="1"/>
    <col min="11087" max="11091" width="6.42578125" style="47" customWidth="1"/>
    <col min="11092" max="11092" width="7.42578125" style="47" customWidth="1"/>
    <col min="11093" max="11095" width="6.42578125" style="47" customWidth="1"/>
    <col min="11096" max="11096" width="12.85546875" style="47" customWidth="1"/>
    <col min="11097" max="11103" width="6.42578125" style="47" customWidth="1"/>
    <col min="11104" max="11104" width="9" style="47" customWidth="1"/>
    <col min="11105" max="11107" width="6.42578125" style="47" customWidth="1"/>
    <col min="11108" max="11108" width="19.28515625" style="47" customWidth="1"/>
    <col min="11109" max="11111" width="6.42578125" style="47" customWidth="1"/>
    <col min="11112" max="11112" width="8.42578125" style="47" customWidth="1"/>
    <col min="11113" max="11117" width="6.42578125" style="47" customWidth="1"/>
    <col min="11118" max="11266" width="8.85546875" style="47"/>
    <col min="11267" max="11267" width="17.42578125" style="47" customWidth="1"/>
    <col min="11268" max="11268" width="26.85546875" style="47" customWidth="1"/>
    <col min="11269" max="11270" width="10.28515625" style="47" customWidth="1"/>
    <col min="11271" max="11277" width="6.42578125" style="47" customWidth="1"/>
    <col min="11278" max="11278" width="14" style="47" customWidth="1"/>
    <col min="11279" max="11283" width="6.42578125" style="47" customWidth="1"/>
    <col min="11284" max="11284" width="14.42578125" style="47" customWidth="1"/>
    <col min="11285" max="11289" width="6.42578125" style="47" customWidth="1"/>
    <col min="11290" max="11290" width="14.28515625" style="47" customWidth="1"/>
    <col min="11291" max="11293" width="6.42578125" style="47" customWidth="1"/>
    <col min="11294" max="11294" width="11.140625" style="47" customWidth="1"/>
    <col min="11295" max="11299" width="6.42578125" style="47" customWidth="1"/>
    <col min="11300" max="11300" width="15.28515625" style="47" customWidth="1"/>
    <col min="11301" max="11305" width="6.42578125" style="47" customWidth="1"/>
    <col min="11306" max="11306" width="15" style="47" customWidth="1"/>
    <col min="11307" max="11317" width="6.42578125" style="47" customWidth="1"/>
    <col min="11318" max="11318" width="11.7109375" style="47" customWidth="1"/>
    <col min="11319" max="11341" width="6.42578125" style="47" customWidth="1"/>
    <col min="11342" max="11342" width="6.7109375" style="47" customWidth="1"/>
    <col min="11343" max="11347" width="6.42578125" style="47" customWidth="1"/>
    <col min="11348" max="11348" width="7.42578125" style="47" customWidth="1"/>
    <col min="11349" max="11351" width="6.42578125" style="47" customWidth="1"/>
    <col min="11352" max="11352" width="12.85546875" style="47" customWidth="1"/>
    <col min="11353" max="11359" width="6.42578125" style="47" customWidth="1"/>
    <col min="11360" max="11360" width="9" style="47" customWidth="1"/>
    <col min="11361" max="11363" width="6.42578125" style="47" customWidth="1"/>
    <col min="11364" max="11364" width="19.28515625" style="47" customWidth="1"/>
    <col min="11365" max="11367" width="6.42578125" style="47" customWidth="1"/>
    <col min="11368" max="11368" width="8.42578125" style="47" customWidth="1"/>
    <col min="11369" max="11373" width="6.42578125" style="47" customWidth="1"/>
    <col min="11374" max="11522" width="8.85546875" style="47"/>
    <col min="11523" max="11523" width="17.42578125" style="47" customWidth="1"/>
    <col min="11524" max="11524" width="26.85546875" style="47" customWidth="1"/>
    <col min="11525" max="11526" width="10.28515625" style="47" customWidth="1"/>
    <col min="11527" max="11533" width="6.42578125" style="47" customWidth="1"/>
    <col min="11534" max="11534" width="14" style="47" customWidth="1"/>
    <col min="11535" max="11539" width="6.42578125" style="47" customWidth="1"/>
    <col min="11540" max="11540" width="14.42578125" style="47" customWidth="1"/>
    <col min="11541" max="11545" width="6.42578125" style="47" customWidth="1"/>
    <col min="11546" max="11546" width="14.28515625" style="47" customWidth="1"/>
    <col min="11547" max="11549" width="6.42578125" style="47" customWidth="1"/>
    <col min="11550" max="11550" width="11.140625" style="47" customWidth="1"/>
    <col min="11551" max="11555" width="6.42578125" style="47" customWidth="1"/>
    <col min="11556" max="11556" width="15.28515625" style="47" customWidth="1"/>
    <col min="11557" max="11561" width="6.42578125" style="47" customWidth="1"/>
    <col min="11562" max="11562" width="15" style="47" customWidth="1"/>
    <col min="11563" max="11573" width="6.42578125" style="47" customWidth="1"/>
    <col min="11574" max="11574" width="11.7109375" style="47" customWidth="1"/>
    <col min="11575" max="11597" width="6.42578125" style="47" customWidth="1"/>
    <col min="11598" max="11598" width="6.7109375" style="47" customWidth="1"/>
    <col min="11599" max="11603" width="6.42578125" style="47" customWidth="1"/>
    <col min="11604" max="11604" width="7.42578125" style="47" customWidth="1"/>
    <col min="11605" max="11607" width="6.42578125" style="47" customWidth="1"/>
    <col min="11608" max="11608" width="12.85546875" style="47" customWidth="1"/>
    <col min="11609" max="11615" width="6.42578125" style="47" customWidth="1"/>
    <col min="11616" max="11616" width="9" style="47" customWidth="1"/>
    <col min="11617" max="11619" width="6.42578125" style="47" customWidth="1"/>
    <col min="11620" max="11620" width="19.28515625" style="47" customWidth="1"/>
    <col min="11621" max="11623" width="6.42578125" style="47" customWidth="1"/>
    <col min="11624" max="11624" width="8.42578125" style="47" customWidth="1"/>
    <col min="11625" max="11629" width="6.42578125" style="47" customWidth="1"/>
    <col min="11630" max="11778" width="8.85546875" style="47"/>
    <col min="11779" max="11779" width="17.42578125" style="47" customWidth="1"/>
    <col min="11780" max="11780" width="26.85546875" style="47" customWidth="1"/>
    <col min="11781" max="11782" width="10.28515625" style="47" customWidth="1"/>
    <col min="11783" max="11789" width="6.42578125" style="47" customWidth="1"/>
    <col min="11790" max="11790" width="14" style="47" customWidth="1"/>
    <col min="11791" max="11795" width="6.42578125" style="47" customWidth="1"/>
    <col min="11796" max="11796" width="14.42578125" style="47" customWidth="1"/>
    <col min="11797" max="11801" width="6.42578125" style="47" customWidth="1"/>
    <col min="11802" max="11802" width="14.28515625" style="47" customWidth="1"/>
    <col min="11803" max="11805" width="6.42578125" style="47" customWidth="1"/>
    <col min="11806" max="11806" width="11.140625" style="47" customWidth="1"/>
    <col min="11807" max="11811" width="6.42578125" style="47" customWidth="1"/>
    <col min="11812" max="11812" width="15.28515625" style="47" customWidth="1"/>
    <col min="11813" max="11817" width="6.42578125" style="47" customWidth="1"/>
    <col min="11818" max="11818" width="15" style="47" customWidth="1"/>
    <col min="11819" max="11829" width="6.42578125" style="47" customWidth="1"/>
    <col min="11830" max="11830" width="11.7109375" style="47" customWidth="1"/>
    <col min="11831" max="11853" width="6.42578125" style="47" customWidth="1"/>
    <col min="11854" max="11854" width="6.7109375" style="47" customWidth="1"/>
    <col min="11855" max="11859" width="6.42578125" style="47" customWidth="1"/>
    <col min="11860" max="11860" width="7.42578125" style="47" customWidth="1"/>
    <col min="11861" max="11863" width="6.42578125" style="47" customWidth="1"/>
    <col min="11864" max="11864" width="12.85546875" style="47" customWidth="1"/>
    <col min="11865" max="11871" width="6.42578125" style="47" customWidth="1"/>
    <col min="11872" max="11872" width="9" style="47" customWidth="1"/>
    <col min="11873" max="11875" width="6.42578125" style="47" customWidth="1"/>
    <col min="11876" max="11876" width="19.28515625" style="47" customWidth="1"/>
    <col min="11877" max="11879" width="6.42578125" style="47" customWidth="1"/>
    <col min="11880" max="11880" width="8.42578125" style="47" customWidth="1"/>
    <col min="11881" max="11885" width="6.42578125" style="47" customWidth="1"/>
    <col min="11886" max="12034" width="8.85546875" style="47"/>
    <col min="12035" max="12035" width="17.42578125" style="47" customWidth="1"/>
    <col min="12036" max="12036" width="26.85546875" style="47" customWidth="1"/>
    <col min="12037" max="12038" width="10.28515625" style="47" customWidth="1"/>
    <col min="12039" max="12045" width="6.42578125" style="47" customWidth="1"/>
    <col min="12046" max="12046" width="14" style="47" customWidth="1"/>
    <col min="12047" max="12051" width="6.42578125" style="47" customWidth="1"/>
    <col min="12052" max="12052" width="14.42578125" style="47" customWidth="1"/>
    <col min="12053" max="12057" width="6.42578125" style="47" customWidth="1"/>
    <col min="12058" max="12058" width="14.28515625" style="47" customWidth="1"/>
    <col min="12059" max="12061" width="6.42578125" style="47" customWidth="1"/>
    <col min="12062" max="12062" width="11.140625" style="47" customWidth="1"/>
    <col min="12063" max="12067" width="6.42578125" style="47" customWidth="1"/>
    <col min="12068" max="12068" width="15.28515625" style="47" customWidth="1"/>
    <col min="12069" max="12073" width="6.42578125" style="47" customWidth="1"/>
    <col min="12074" max="12074" width="15" style="47" customWidth="1"/>
    <col min="12075" max="12085" width="6.42578125" style="47" customWidth="1"/>
    <col min="12086" max="12086" width="11.7109375" style="47" customWidth="1"/>
    <col min="12087" max="12109" width="6.42578125" style="47" customWidth="1"/>
    <col min="12110" max="12110" width="6.7109375" style="47" customWidth="1"/>
    <col min="12111" max="12115" width="6.42578125" style="47" customWidth="1"/>
    <col min="12116" max="12116" width="7.42578125" style="47" customWidth="1"/>
    <col min="12117" max="12119" width="6.42578125" style="47" customWidth="1"/>
    <col min="12120" max="12120" width="12.85546875" style="47" customWidth="1"/>
    <col min="12121" max="12127" width="6.42578125" style="47" customWidth="1"/>
    <col min="12128" max="12128" width="9" style="47" customWidth="1"/>
    <col min="12129" max="12131" width="6.42578125" style="47" customWidth="1"/>
    <col min="12132" max="12132" width="19.28515625" style="47" customWidth="1"/>
    <col min="12133" max="12135" width="6.42578125" style="47" customWidth="1"/>
    <col min="12136" max="12136" width="8.42578125" style="47" customWidth="1"/>
    <col min="12137" max="12141" width="6.42578125" style="47" customWidth="1"/>
    <col min="12142" max="12290" width="8.85546875" style="47"/>
    <col min="12291" max="12291" width="17.42578125" style="47" customWidth="1"/>
    <col min="12292" max="12292" width="26.85546875" style="47" customWidth="1"/>
    <col min="12293" max="12294" width="10.28515625" style="47" customWidth="1"/>
    <col min="12295" max="12301" width="6.42578125" style="47" customWidth="1"/>
    <col min="12302" max="12302" width="14" style="47" customWidth="1"/>
    <col min="12303" max="12307" width="6.42578125" style="47" customWidth="1"/>
    <col min="12308" max="12308" width="14.42578125" style="47" customWidth="1"/>
    <col min="12309" max="12313" width="6.42578125" style="47" customWidth="1"/>
    <col min="12314" max="12314" width="14.28515625" style="47" customWidth="1"/>
    <col min="12315" max="12317" width="6.42578125" style="47" customWidth="1"/>
    <col min="12318" max="12318" width="11.140625" style="47" customWidth="1"/>
    <col min="12319" max="12323" width="6.42578125" style="47" customWidth="1"/>
    <col min="12324" max="12324" width="15.28515625" style="47" customWidth="1"/>
    <col min="12325" max="12329" width="6.42578125" style="47" customWidth="1"/>
    <col min="12330" max="12330" width="15" style="47" customWidth="1"/>
    <col min="12331" max="12341" width="6.42578125" style="47" customWidth="1"/>
    <col min="12342" max="12342" width="11.7109375" style="47" customWidth="1"/>
    <col min="12343" max="12365" width="6.42578125" style="47" customWidth="1"/>
    <col min="12366" max="12366" width="6.7109375" style="47" customWidth="1"/>
    <col min="12367" max="12371" width="6.42578125" style="47" customWidth="1"/>
    <col min="12372" max="12372" width="7.42578125" style="47" customWidth="1"/>
    <col min="12373" max="12375" width="6.42578125" style="47" customWidth="1"/>
    <col min="12376" max="12376" width="12.85546875" style="47" customWidth="1"/>
    <col min="12377" max="12383" width="6.42578125" style="47" customWidth="1"/>
    <col min="12384" max="12384" width="9" style="47" customWidth="1"/>
    <col min="12385" max="12387" width="6.42578125" style="47" customWidth="1"/>
    <col min="12388" max="12388" width="19.28515625" style="47" customWidth="1"/>
    <col min="12389" max="12391" width="6.42578125" style="47" customWidth="1"/>
    <col min="12392" max="12392" width="8.42578125" style="47" customWidth="1"/>
    <col min="12393" max="12397" width="6.42578125" style="47" customWidth="1"/>
    <col min="12398" max="12546" width="8.85546875" style="47"/>
    <col min="12547" max="12547" width="17.42578125" style="47" customWidth="1"/>
    <col min="12548" max="12548" width="26.85546875" style="47" customWidth="1"/>
    <col min="12549" max="12550" width="10.28515625" style="47" customWidth="1"/>
    <col min="12551" max="12557" width="6.42578125" style="47" customWidth="1"/>
    <col min="12558" max="12558" width="14" style="47" customWidth="1"/>
    <col min="12559" max="12563" width="6.42578125" style="47" customWidth="1"/>
    <col min="12564" max="12564" width="14.42578125" style="47" customWidth="1"/>
    <col min="12565" max="12569" width="6.42578125" style="47" customWidth="1"/>
    <col min="12570" max="12570" width="14.28515625" style="47" customWidth="1"/>
    <col min="12571" max="12573" width="6.42578125" style="47" customWidth="1"/>
    <col min="12574" max="12574" width="11.140625" style="47" customWidth="1"/>
    <col min="12575" max="12579" width="6.42578125" style="47" customWidth="1"/>
    <col min="12580" max="12580" width="15.28515625" style="47" customWidth="1"/>
    <col min="12581" max="12585" width="6.42578125" style="47" customWidth="1"/>
    <col min="12586" max="12586" width="15" style="47" customWidth="1"/>
    <col min="12587" max="12597" width="6.42578125" style="47" customWidth="1"/>
    <col min="12598" max="12598" width="11.7109375" style="47" customWidth="1"/>
    <col min="12599" max="12621" width="6.42578125" style="47" customWidth="1"/>
    <col min="12622" max="12622" width="6.7109375" style="47" customWidth="1"/>
    <col min="12623" max="12627" width="6.42578125" style="47" customWidth="1"/>
    <col min="12628" max="12628" width="7.42578125" style="47" customWidth="1"/>
    <col min="12629" max="12631" width="6.42578125" style="47" customWidth="1"/>
    <col min="12632" max="12632" width="12.85546875" style="47" customWidth="1"/>
    <col min="12633" max="12639" width="6.42578125" style="47" customWidth="1"/>
    <col min="12640" max="12640" width="9" style="47" customWidth="1"/>
    <col min="12641" max="12643" width="6.42578125" style="47" customWidth="1"/>
    <col min="12644" max="12644" width="19.28515625" style="47" customWidth="1"/>
    <col min="12645" max="12647" width="6.42578125" style="47" customWidth="1"/>
    <col min="12648" max="12648" width="8.42578125" style="47" customWidth="1"/>
    <col min="12649" max="12653" width="6.42578125" style="47" customWidth="1"/>
    <col min="12654" max="12802" width="8.85546875" style="47"/>
    <col min="12803" max="12803" width="17.42578125" style="47" customWidth="1"/>
    <col min="12804" max="12804" width="26.85546875" style="47" customWidth="1"/>
    <col min="12805" max="12806" width="10.28515625" style="47" customWidth="1"/>
    <col min="12807" max="12813" width="6.42578125" style="47" customWidth="1"/>
    <col min="12814" max="12814" width="14" style="47" customWidth="1"/>
    <col min="12815" max="12819" width="6.42578125" style="47" customWidth="1"/>
    <col min="12820" max="12820" width="14.42578125" style="47" customWidth="1"/>
    <col min="12821" max="12825" width="6.42578125" style="47" customWidth="1"/>
    <col min="12826" max="12826" width="14.28515625" style="47" customWidth="1"/>
    <col min="12827" max="12829" width="6.42578125" style="47" customWidth="1"/>
    <col min="12830" max="12830" width="11.140625" style="47" customWidth="1"/>
    <col min="12831" max="12835" width="6.42578125" style="47" customWidth="1"/>
    <col min="12836" max="12836" width="15.28515625" style="47" customWidth="1"/>
    <col min="12837" max="12841" width="6.42578125" style="47" customWidth="1"/>
    <col min="12842" max="12842" width="15" style="47" customWidth="1"/>
    <col min="12843" max="12853" width="6.42578125" style="47" customWidth="1"/>
    <col min="12854" max="12854" width="11.7109375" style="47" customWidth="1"/>
    <col min="12855" max="12877" width="6.42578125" style="47" customWidth="1"/>
    <col min="12878" max="12878" width="6.7109375" style="47" customWidth="1"/>
    <col min="12879" max="12883" width="6.42578125" style="47" customWidth="1"/>
    <col min="12884" max="12884" width="7.42578125" style="47" customWidth="1"/>
    <col min="12885" max="12887" width="6.42578125" style="47" customWidth="1"/>
    <col min="12888" max="12888" width="12.85546875" style="47" customWidth="1"/>
    <col min="12889" max="12895" width="6.42578125" style="47" customWidth="1"/>
    <col min="12896" max="12896" width="9" style="47" customWidth="1"/>
    <col min="12897" max="12899" width="6.42578125" style="47" customWidth="1"/>
    <col min="12900" max="12900" width="19.28515625" style="47" customWidth="1"/>
    <col min="12901" max="12903" width="6.42578125" style="47" customWidth="1"/>
    <col min="12904" max="12904" width="8.42578125" style="47" customWidth="1"/>
    <col min="12905" max="12909" width="6.42578125" style="47" customWidth="1"/>
    <col min="12910" max="13058" width="8.85546875" style="47"/>
    <col min="13059" max="13059" width="17.42578125" style="47" customWidth="1"/>
    <col min="13060" max="13060" width="26.85546875" style="47" customWidth="1"/>
    <col min="13061" max="13062" width="10.28515625" style="47" customWidth="1"/>
    <col min="13063" max="13069" width="6.42578125" style="47" customWidth="1"/>
    <col min="13070" max="13070" width="14" style="47" customWidth="1"/>
    <col min="13071" max="13075" width="6.42578125" style="47" customWidth="1"/>
    <col min="13076" max="13076" width="14.42578125" style="47" customWidth="1"/>
    <col min="13077" max="13081" width="6.42578125" style="47" customWidth="1"/>
    <col min="13082" max="13082" width="14.28515625" style="47" customWidth="1"/>
    <col min="13083" max="13085" width="6.42578125" style="47" customWidth="1"/>
    <col min="13086" max="13086" width="11.140625" style="47" customWidth="1"/>
    <col min="13087" max="13091" width="6.42578125" style="47" customWidth="1"/>
    <col min="13092" max="13092" width="15.28515625" style="47" customWidth="1"/>
    <col min="13093" max="13097" width="6.42578125" style="47" customWidth="1"/>
    <col min="13098" max="13098" width="15" style="47" customWidth="1"/>
    <col min="13099" max="13109" width="6.42578125" style="47" customWidth="1"/>
    <col min="13110" max="13110" width="11.7109375" style="47" customWidth="1"/>
    <col min="13111" max="13133" width="6.42578125" style="47" customWidth="1"/>
    <col min="13134" max="13134" width="6.7109375" style="47" customWidth="1"/>
    <col min="13135" max="13139" width="6.42578125" style="47" customWidth="1"/>
    <col min="13140" max="13140" width="7.42578125" style="47" customWidth="1"/>
    <col min="13141" max="13143" width="6.42578125" style="47" customWidth="1"/>
    <col min="13144" max="13144" width="12.85546875" style="47" customWidth="1"/>
    <col min="13145" max="13151" width="6.42578125" style="47" customWidth="1"/>
    <col min="13152" max="13152" width="9" style="47" customWidth="1"/>
    <col min="13153" max="13155" width="6.42578125" style="47" customWidth="1"/>
    <col min="13156" max="13156" width="19.28515625" style="47" customWidth="1"/>
    <col min="13157" max="13159" width="6.42578125" style="47" customWidth="1"/>
    <col min="13160" max="13160" width="8.42578125" style="47" customWidth="1"/>
    <col min="13161" max="13165" width="6.42578125" style="47" customWidth="1"/>
    <col min="13166" max="13314" width="8.85546875" style="47"/>
    <col min="13315" max="13315" width="17.42578125" style="47" customWidth="1"/>
    <col min="13316" max="13316" width="26.85546875" style="47" customWidth="1"/>
    <col min="13317" max="13318" width="10.28515625" style="47" customWidth="1"/>
    <col min="13319" max="13325" width="6.42578125" style="47" customWidth="1"/>
    <col min="13326" max="13326" width="14" style="47" customWidth="1"/>
    <col min="13327" max="13331" width="6.42578125" style="47" customWidth="1"/>
    <col min="13332" max="13332" width="14.42578125" style="47" customWidth="1"/>
    <col min="13333" max="13337" width="6.42578125" style="47" customWidth="1"/>
    <col min="13338" max="13338" width="14.28515625" style="47" customWidth="1"/>
    <col min="13339" max="13341" width="6.42578125" style="47" customWidth="1"/>
    <col min="13342" max="13342" width="11.140625" style="47" customWidth="1"/>
    <col min="13343" max="13347" width="6.42578125" style="47" customWidth="1"/>
    <col min="13348" max="13348" width="15.28515625" style="47" customWidth="1"/>
    <col min="13349" max="13353" width="6.42578125" style="47" customWidth="1"/>
    <col min="13354" max="13354" width="15" style="47" customWidth="1"/>
    <col min="13355" max="13365" width="6.42578125" style="47" customWidth="1"/>
    <col min="13366" max="13366" width="11.7109375" style="47" customWidth="1"/>
    <col min="13367" max="13389" width="6.42578125" style="47" customWidth="1"/>
    <col min="13390" max="13390" width="6.7109375" style="47" customWidth="1"/>
    <col min="13391" max="13395" width="6.42578125" style="47" customWidth="1"/>
    <col min="13396" max="13396" width="7.42578125" style="47" customWidth="1"/>
    <col min="13397" max="13399" width="6.42578125" style="47" customWidth="1"/>
    <col min="13400" max="13400" width="12.85546875" style="47" customWidth="1"/>
    <col min="13401" max="13407" width="6.42578125" style="47" customWidth="1"/>
    <col min="13408" max="13408" width="9" style="47" customWidth="1"/>
    <col min="13409" max="13411" width="6.42578125" style="47" customWidth="1"/>
    <col min="13412" max="13412" width="19.28515625" style="47" customWidth="1"/>
    <col min="13413" max="13415" width="6.42578125" style="47" customWidth="1"/>
    <col min="13416" max="13416" width="8.42578125" style="47" customWidth="1"/>
    <col min="13417" max="13421" width="6.42578125" style="47" customWidth="1"/>
    <col min="13422" max="13570" width="8.85546875" style="47"/>
    <col min="13571" max="13571" width="17.42578125" style="47" customWidth="1"/>
    <col min="13572" max="13572" width="26.85546875" style="47" customWidth="1"/>
    <col min="13573" max="13574" width="10.28515625" style="47" customWidth="1"/>
    <col min="13575" max="13581" width="6.42578125" style="47" customWidth="1"/>
    <col min="13582" max="13582" width="14" style="47" customWidth="1"/>
    <col min="13583" max="13587" width="6.42578125" style="47" customWidth="1"/>
    <col min="13588" max="13588" width="14.42578125" style="47" customWidth="1"/>
    <col min="13589" max="13593" width="6.42578125" style="47" customWidth="1"/>
    <col min="13594" max="13594" width="14.28515625" style="47" customWidth="1"/>
    <col min="13595" max="13597" width="6.42578125" style="47" customWidth="1"/>
    <col min="13598" max="13598" width="11.140625" style="47" customWidth="1"/>
    <col min="13599" max="13603" width="6.42578125" style="47" customWidth="1"/>
    <col min="13604" max="13604" width="15.28515625" style="47" customWidth="1"/>
    <col min="13605" max="13609" width="6.42578125" style="47" customWidth="1"/>
    <col min="13610" max="13610" width="15" style="47" customWidth="1"/>
    <col min="13611" max="13621" width="6.42578125" style="47" customWidth="1"/>
    <col min="13622" max="13622" width="11.7109375" style="47" customWidth="1"/>
    <col min="13623" max="13645" width="6.42578125" style="47" customWidth="1"/>
    <col min="13646" max="13646" width="6.7109375" style="47" customWidth="1"/>
    <col min="13647" max="13651" width="6.42578125" style="47" customWidth="1"/>
    <col min="13652" max="13652" width="7.42578125" style="47" customWidth="1"/>
    <col min="13653" max="13655" width="6.42578125" style="47" customWidth="1"/>
    <col min="13656" max="13656" width="12.85546875" style="47" customWidth="1"/>
    <col min="13657" max="13663" width="6.42578125" style="47" customWidth="1"/>
    <col min="13664" max="13664" width="9" style="47" customWidth="1"/>
    <col min="13665" max="13667" width="6.42578125" style="47" customWidth="1"/>
    <col min="13668" max="13668" width="19.28515625" style="47" customWidth="1"/>
    <col min="13669" max="13671" width="6.42578125" style="47" customWidth="1"/>
    <col min="13672" max="13672" width="8.42578125" style="47" customWidth="1"/>
    <col min="13673" max="13677" width="6.42578125" style="47" customWidth="1"/>
    <col min="13678" max="13826" width="8.85546875" style="47"/>
    <col min="13827" max="13827" width="17.42578125" style="47" customWidth="1"/>
    <col min="13828" max="13828" width="26.85546875" style="47" customWidth="1"/>
    <col min="13829" max="13830" width="10.28515625" style="47" customWidth="1"/>
    <col min="13831" max="13837" width="6.42578125" style="47" customWidth="1"/>
    <col min="13838" max="13838" width="14" style="47" customWidth="1"/>
    <col min="13839" max="13843" width="6.42578125" style="47" customWidth="1"/>
    <col min="13844" max="13844" width="14.42578125" style="47" customWidth="1"/>
    <col min="13845" max="13849" width="6.42578125" style="47" customWidth="1"/>
    <col min="13850" max="13850" width="14.28515625" style="47" customWidth="1"/>
    <col min="13851" max="13853" width="6.42578125" style="47" customWidth="1"/>
    <col min="13854" max="13854" width="11.140625" style="47" customWidth="1"/>
    <col min="13855" max="13859" width="6.42578125" style="47" customWidth="1"/>
    <col min="13860" max="13860" width="15.28515625" style="47" customWidth="1"/>
    <col min="13861" max="13865" width="6.42578125" style="47" customWidth="1"/>
    <col min="13866" max="13866" width="15" style="47" customWidth="1"/>
    <col min="13867" max="13877" width="6.42578125" style="47" customWidth="1"/>
    <col min="13878" max="13878" width="11.7109375" style="47" customWidth="1"/>
    <col min="13879" max="13901" width="6.42578125" style="47" customWidth="1"/>
    <col min="13902" max="13902" width="6.7109375" style="47" customWidth="1"/>
    <col min="13903" max="13907" width="6.42578125" style="47" customWidth="1"/>
    <col min="13908" max="13908" width="7.42578125" style="47" customWidth="1"/>
    <col min="13909" max="13911" width="6.42578125" style="47" customWidth="1"/>
    <col min="13912" max="13912" width="12.85546875" style="47" customWidth="1"/>
    <col min="13913" max="13919" width="6.42578125" style="47" customWidth="1"/>
    <col min="13920" max="13920" width="9" style="47" customWidth="1"/>
    <col min="13921" max="13923" width="6.42578125" style="47" customWidth="1"/>
    <col min="13924" max="13924" width="19.28515625" style="47" customWidth="1"/>
    <col min="13925" max="13927" width="6.42578125" style="47" customWidth="1"/>
    <col min="13928" max="13928" width="8.42578125" style="47" customWidth="1"/>
    <col min="13929" max="13933" width="6.42578125" style="47" customWidth="1"/>
    <col min="13934" max="14082" width="8.85546875" style="47"/>
    <col min="14083" max="14083" width="17.42578125" style="47" customWidth="1"/>
    <col min="14084" max="14084" width="26.85546875" style="47" customWidth="1"/>
    <col min="14085" max="14086" width="10.28515625" style="47" customWidth="1"/>
    <col min="14087" max="14093" width="6.42578125" style="47" customWidth="1"/>
    <col min="14094" max="14094" width="14" style="47" customWidth="1"/>
    <col min="14095" max="14099" width="6.42578125" style="47" customWidth="1"/>
    <col min="14100" max="14100" width="14.42578125" style="47" customWidth="1"/>
    <col min="14101" max="14105" width="6.42578125" style="47" customWidth="1"/>
    <col min="14106" max="14106" width="14.28515625" style="47" customWidth="1"/>
    <col min="14107" max="14109" width="6.42578125" style="47" customWidth="1"/>
    <col min="14110" max="14110" width="11.140625" style="47" customWidth="1"/>
    <col min="14111" max="14115" width="6.42578125" style="47" customWidth="1"/>
    <col min="14116" max="14116" width="15.28515625" style="47" customWidth="1"/>
    <col min="14117" max="14121" width="6.42578125" style="47" customWidth="1"/>
    <col min="14122" max="14122" width="15" style="47" customWidth="1"/>
    <col min="14123" max="14133" width="6.42578125" style="47" customWidth="1"/>
    <col min="14134" max="14134" width="11.7109375" style="47" customWidth="1"/>
    <col min="14135" max="14157" width="6.42578125" style="47" customWidth="1"/>
    <col min="14158" max="14158" width="6.7109375" style="47" customWidth="1"/>
    <col min="14159" max="14163" width="6.42578125" style="47" customWidth="1"/>
    <col min="14164" max="14164" width="7.42578125" style="47" customWidth="1"/>
    <col min="14165" max="14167" width="6.42578125" style="47" customWidth="1"/>
    <col min="14168" max="14168" width="12.85546875" style="47" customWidth="1"/>
    <col min="14169" max="14175" width="6.42578125" style="47" customWidth="1"/>
    <col min="14176" max="14176" width="9" style="47" customWidth="1"/>
    <col min="14177" max="14179" width="6.42578125" style="47" customWidth="1"/>
    <col min="14180" max="14180" width="19.28515625" style="47" customWidth="1"/>
    <col min="14181" max="14183" width="6.42578125" style="47" customWidth="1"/>
    <col min="14184" max="14184" width="8.42578125" style="47" customWidth="1"/>
    <col min="14185" max="14189" width="6.42578125" style="47" customWidth="1"/>
    <col min="14190" max="14338" width="8.85546875" style="47"/>
    <col min="14339" max="14339" width="17.42578125" style="47" customWidth="1"/>
    <col min="14340" max="14340" width="26.85546875" style="47" customWidth="1"/>
    <col min="14341" max="14342" width="10.28515625" style="47" customWidth="1"/>
    <col min="14343" max="14349" width="6.42578125" style="47" customWidth="1"/>
    <col min="14350" max="14350" width="14" style="47" customWidth="1"/>
    <col min="14351" max="14355" width="6.42578125" style="47" customWidth="1"/>
    <col min="14356" max="14356" width="14.42578125" style="47" customWidth="1"/>
    <col min="14357" max="14361" width="6.42578125" style="47" customWidth="1"/>
    <col min="14362" max="14362" width="14.28515625" style="47" customWidth="1"/>
    <col min="14363" max="14365" width="6.42578125" style="47" customWidth="1"/>
    <col min="14366" max="14366" width="11.140625" style="47" customWidth="1"/>
    <col min="14367" max="14371" width="6.42578125" style="47" customWidth="1"/>
    <col min="14372" max="14372" width="15.28515625" style="47" customWidth="1"/>
    <col min="14373" max="14377" width="6.42578125" style="47" customWidth="1"/>
    <col min="14378" max="14378" width="15" style="47" customWidth="1"/>
    <col min="14379" max="14389" width="6.42578125" style="47" customWidth="1"/>
    <col min="14390" max="14390" width="11.7109375" style="47" customWidth="1"/>
    <col min="14391" max="14413" width="6.42578125" style="47" customWidth="1"/>
    <col min="14414" max="14414" width="6.7109375" style="47" customWidth="1"/>
    <col min="14415" max="14419" width="6.42578125" style="47" customWidth="1"/>
    <col min="14420" max="14420" width="7.42578125" style="47" customWidth="1"/>
    <col min="14421" max="14423" width="6.42578125" style="47" customWidth="1"/>
    <col min="14424" max="14424" width="12.85546875" style="47" customWidth="1"/>
    <col min="14425" max="14431" width="6.42578125" style="47" customWidth="1"/>
    <col min="14432" max="14432" width="9" style="47" customWidth="1"/>
    <col min="14433" max="14435" width="6.42578125" style="47" customWidth="1"/>
    <col min="14436" max="14436" width="19.28515625" style="47" customWidth="1"/>
    <col min="14437" max="14439" width="6.42578125" style="47" customWidth="1"/>
    <col min="14440" max="14440" width="8.42578125" style="47" customWidth="1"/>
    <col min="14441" max="14445" width="6.42578125" style="47" customWidth="1"/>
    <col min="14446" max="14594" width="8.85546875" style="47"/>
    <col min="14595" max="14595" width="17.42578125" style="47" customWidth="1"/>
    <col min="14596" max="14596" width="26.85546875" style="47" customWidth="1"/>
    <col min="14597" max="14598" width="10.28515625" style="47" customWidth="1"/>
    <col min="14599" max="14605" width="6.42578125" style="47" customWidth="1"/>
    <col min="14606" max="14606" width="14" style="47" customWidth="1"/>
    <col min="14607" max="14611" width="6.42578125" style="47" customWidth="1"/>
    <col min="14612" max="14612" width="14.42578125" style="47" customWidth="1"/>
    <col min="14613" max="14617" width="6.42578125" style="47" customWidth="1"/>
    <col min="14618" max="14618" width="14.28515625" style="47" customWidth="1"/>
    <col min="14619" max="14621" width="6.42578125" style="47" customWidth="1"/>
    <col min="14622" max="14622" width="11.140625" style="47" customWidth="1"/>
    <col min="14623" max="14627" width="6.42578125" style="47" customWidth="1"/>
    <col min="14628" max="14628" width="15.28515625" style="47" customWidth="1"/>
    <col min="14629" max="14633" width="6.42578125" style="47" customWidth="1"/>
    <col min="14634" max="14634" width="15" style="47" customWidth="1"/>
    <col min="14635" max="14645" width="6.42578125" style="47" customWidth="1"/>
    <col min="14646" max="14646" width="11.7109375" style="47" customWidth="1"/>
    <col min="14647" max="14669" width="6.42578125" style="47" customWidth="1"/>
    <col min="14670" max="14670" width="6.7109375" style="47" customWidth="1"/>
    <col min="14671" max="14675" width="6.42578125" style="47" customWidth="1"/>
    <col min="14676" max="14676" width="7.42578125" style="47" customWidth="1"/>
    <col min="14677" max="14679" width="6.42578125" style="47" customWidth="1"/>
    <col min="14680" max="14680" width="12.85546875" style="47" customWidth="1"/>
    <col min="14681" max="14687" width="6.42578125" style="47" customWidth="1"/>
    <col min="14688" max="14688" width="9" style="47" customWidth="1"/>
    <col min="14689" max="14691" width="6.42578125" style="47" customWidth="1"/>
    <col min="14692" max="14692" width="19.28515625" style="47" customWidth="1"/>
    <col min="14693" max="14695" width="6.42578125" style="47" customWidth="1"/>
    <col min="14696" max="14696" width="8.42578125" style="47" customWidth="1"/>
    <col min="14697" max="14701" width="6.42578125" style="47" customWidth="1"/>
    <col min="14702" max="14850" width="8.85546875" style="47"/>
    <col min="14851" max="14851" width="17.42578125" style="47" customWidth="1"/>
    <col min="14852" max="14852" width="26.85546875" style="47" customWidth="1"/>
    <col min="14853" max="14854" width="10.28515625" style="47" customWidth="1"/>
    <col min="14855" max="14861" width="6.42578125" style="47" customWidth="1"/>
    <col min="14862" max="14862" width="14" style="47" customWidth="1"/>
    <col min="14863" max="14867" width="6.42578125" style="47" customWidth="1"/>
    <col min="14868" max="14868" width="14.42578125" style="47" customWidth="1"/>
    <col min="14869" max="14873" width="6.42578125" style="47" customWidth="1"/>
    <col min="14874" max="14874" width="14.28515625" style="47" customWidth="1"/>
    <col min="14875" max="14877" width="6.42578125" style="47" customWidth="1"/>
    <col min="14878" max="14878" width="11.140625" style="47" customWidth="1"/>
    <col min="14879" max="14883" width="6.42578125" style="47" customWidth="1"/>
    <col min="14884" max="14884" width="15.28515625" style="47" customWidth="1"/>
    <col min="14885" max="14889" width="6.42578125" style="47" customWidth="1"/>
    <col min="14890" max="14890" width="15" style="47" customWidth="1"/>
    <col min="14891" max="14901" width="6.42578125" style="47" customWidth="1"/>
    <col min="14902" max="14902" width="11.7109375" style="47" customWidth="1"/>
    <col min="14903" max="14925" width="6.42578125" style="47" customWidth="1"/>
    <col min="14926" max="14926" width="6.7109375" style="47" customWidth="1"/>
    <col min="14927" max="14931" width="6.42578125" style="47" customWidth="1"/>
    <col min="14932" max="14932" width="7.42578125" style="47" customWidth="1"/>
    <col min="14933" max="14935" width="6.42578125" style="47" customWidth="1"/>
    <col min="14936" max="14936" width="12.85546875" style="47" customWidth="1"/>
    <col min="14937" max="14943" width="6.42578125" style="47" customWidth="1"/>
    <col min="14944" max="14944" width="9" style="47" customWidth="1"/>
    <col min="14945" max="14947" width="6.42578125" style="47" customWidth="1"/>
    <col min="14948" max="14948" width="19.28515625" style="47" customWidth="1"/>
    <col min="14949" max="14951" width="6.42578125" style="47" customWidth="1"/>
    <col min="14952" max="14952" width="8.42578125" style="47" customWidth="1"/>
    <col min="14953" max="14957" width="6.42578125" style="47" customWidth="1"/>
    <col min="14958" max="15106" width="8.85546875" style="47"/>
    <col min="15107" max="15107" width="17.42578125" style="47" customWidth="1"/>
    <col min="15108" max="15108" width="26.85546875" style="47" customWidth="1"/>
    <col min="15109" max="15110" width="10.28515625" style="47" customWidth="1"/>
    <col min="15111" max="15117" width="6.42578125" style="47" customWidth="1"/>
    <col min="15118" max="15118" width="14" style="47" customWidth="1"/>
    <col min="15119" max="15123" width="6.42578125" style="47" customWidth="1"/>
    <col min="15124" max="15124" width="14.42578125" style="47" customWidth="1"/>
    <col min="15125" max="15129" width="6.42578125" style="47" customWidth="1"/>
    <col min="15130" max="15130" width="14.28515625" style="47" customWidth="1"/>
    <col min="15131" max="15133" width="6.42578125" style="47" customWidth="1"/>
    <col min="15134" max="15134" width="11.140625" style="47" customWidth="1"/>
    <col min="15135" max="15139" width="6.42578125" style="47" customWidth="1"/>
    <col min="15140" max="15140" width="15.28515625" style="47" customWidth="1"/>
    <col min="15141" max="15145" width="6.42578125" style="47" customWidth="1"/>
    <col min="15146" max="15146" width="15" style="47" customWidth="1"/>
    <col min="15147" max="15157" width="6.42578125" style="47" customWidth="1"/>
    <col min="15158" max="15158" width="11.7109375" style="47" customWidth="1"/>
    <col min="15159" max="15181" width="6.42578125" style="47" customWidth="1"/>
    <col min="15182" max="15182" width="6.7109375" style="47" customWidth="1"/>
    <col min="15183" max="15187" width="6.42578125" style="47" customWidth="1"/>
    <col min="15188" max="15188" width="7.42578125" style="47" customWidth="1"/>
    <col min="15189" max="15191" width="6.42578125" style="47" customWidth="1"/>
    <col min="15192" max="15192" width="12.85546875" style="47" customWidth="1"/>
    <col min="15193" max="15199" width="6.42578125" style="47" customWidth="1"/>
    <col min="15200" max="15200" width="9" style="47" customWidth="1"/>
    <col min="15201" max="15203" width="6.42578125" style="47" customWidth="1"/>
    <col min="15204" max="15204" width="19.28515625" style="47" customWidth="1"/>
    <col min="15205" max="15207" width="6.42578125" style="47" customWidth="1"/>
    <col min="15208" max="15208" width="8.42578125" style="47" customWidth="1"/>
    <col min="15209" max="15213" width="6.42578125" style="47" customWidth="1"/>
    <col min="15214" max="15362" width="8.85546875" style="47"/>
    <col min="15363" max="15363" width="17.42578125" style="47" customWidth="1"/>
    <col min="15364" max="15364" width="26.85546875" style="47" customWidth="1"/>
    <col min="15365" max="15366" width="10.28515625" style="47" customWidth="1"/>
    <col min="15367" max="15373" width="6.42578125" style="47" customWidth="1"/>
    <col min="15374" max="15374" width="14" style="47" customWidth="1"/>
    <col min="15375" max="15379" width="6.42578125" style="47" customWidth="1"/>
    <col min="15380" max="15380" width="14.42578125" style="47" customWidth="1"/>
    <col min="15381" max="15385" width="6.42578125" style="47" customWidth="1"/>
    <col min="15386" max="15386" width="14.28515625" style="47" customWidth="1"/>
    <col min="15387" max="15389" width="6.42578125" style="47" customWidth="1"/>
    <col min="15390" max="15390" width="11.140625" style="47" customWidth="1"/>
    <col min="15391" max="15395" width="6.42578125" style="47" customWidth="1"/>
    <col min="15396" max="15396" width="15.28515625" style="47" customWidth="1"/>
    <col min="15397" max="15401" width="6.42578125" style="47" customWidth="1"/>
    <col min="15402" max="15402" width="15" style="47" customWidth="1"/>
    <col min="15403" max="15413" width="6.42578125" style="47" customWidth="1"/>
    <col min="15414" max="15414" width="11.7109375" style="47" customWidth="1"/>
    <col min="15415" max="15437" width="6.42578125" style="47" customWidth="1"/>
    <col min="15438" max="15438" width="6.7109375" style="47" customWidth="1"/>
    <col min="15439" max="15443" width="6.42578125" style="47" customWidth="1"/>
    <col min="15444" max="15444" width="7.42578125" style="47" customWidth="1"/>
    <col min="15445" max="15447" width="6.42578125" style="47" customWidth="1"/>
    <col min="15448" max="15448" width="12.85546875" style="47" customWidth="1"/>
    <col min="15449" max="15455" width="6.42578125" style="47" customWidth="1"/>
    <col min="15456" max="15456" width="9" style="47" customWidth="1"/>
    <col min="15457" max="15459" width="6.42578125" style="47" customWidth="1"/>
    <col min="15460" max="15460" width="19.28515625" style="47" customWidth="1"/>
    <col min="15461" max="15463" width="6.42578125" style="47" customWidth="1"/>
    <col min="15464" max="15464" width="8.42578125" style="47" customWidth="1"/>
    <col min="15465" max="15469" width="6.42578125" style="47" customWidth="1"/>
    <col min="15470" max="15618" width="8.85546875" style="47"/>
    <col min="15619" max="15619" width="17.42578125" style="47" customWidth="1"/>
    <col min="15620" max="15620" width="26.85546875" style="47" customWidth="1"/>
    <col min="15621" max="15622" width="10.28515625" style="47" customWidth="1"/>
    <col min="15623" max="15629" width="6.42578125" style="47" customWidth="1"/>
    <col min="15630" max="15630" width="14" style="47" customWidth="1"/>
    <col min="15631" max="15635" width="6.42578125" style="47" customWidth="1"/>
    <col min="15636" max="15636" width="14.42578125" style="47" customWidth="1"/>
    <col min="15637" max="15641" width="6.42578125" style="47" customWidth="1"/>
    <col min="15642" max="15642" width="14.28515625" style="47" customWidth="1"/>
    <col min="15643" max="15645" width="6.42578125" style="47" customWidth="1"/>
    <col min="15646" max="15646" width="11.140625" style="47" customWidth="1"/>
    <col min="15647" max="15651" width="6.42578125" style="47" customWidth="1"/>
    <col min="15652" max="15652" width="15.28515625" style="47" customWidth="1"/>
    <col min="15653" max="15657" width="6.42578125" style="47" customWidth="1"/>
    <col min="15658" max="15658" width="15" style="47" customWidth="1"/>
    <col min="15659" max="15669" width="6.42578125" style="47" customWidth="1"/>
    <col min="15670" max="15670" width="11.7109375" style="47" customWidth="1"/>
    <col min="15671" max="15693" width="6.42578125" style="47" customWidth="1"/>
    <col min="15694" max="15694" width="6.7109375" style="47" customWidth="1"/>
    <col min="15695" max="15699" width="6.42578125" style="47" customWidth="1"/>
    <col min="15700" max="15700" width="7.42578125" style="47" customWidth="1"/>
    <col min="15701" max="15703" width="6.42578125" style="47" customWidth="1"/>
    <col min="15704" max="15704" width="12.85546875" style="47" customWidth="1"/>
    <col min="15705" max="15711" width="6.42578125" style="47" customWidth="1"/>
    <col min="15712" max="15712" width="9" style="47" customWidth="1"/>
    <col min="15713" max="15715" width="6.42578125" style="47" customWidth="1"/>
    <col min="15716" max="15716" width="19.28515625" style="47" customWidth="1"/>
    <col min="15717" max="15719" width="6.42578125" style="47" customWidth="1"/>
    <col min="15720" max="15720" width="8.42578125" style="47" customWidth="1"/>
    <col min="15721" max="15725" width="6.42578125" style="47" customWidth="1"/>
    <col min="15726" max="15874" width="8.85546875" style="47"/>
    <col min="15875" max="15875" width="17.42578125" style="47" customWidth="1"/>
    <col min="15876" max="15876" width="26.85546875" style="47" customWidth="1"/>
    <col min="15877" max="15878" width="10.28515625" style="47" customWidth="1"/>
    <col min="15879" max="15885" width="6.42578125" style="47" customWidth="1"/>
    <col min="15886" max="15886" width="14" style="47" customWidth="1"/>
    <col min="15887" max="15891" width="6.42578125" style="47" customWidth="1"/>
    <col min="15892" max="15892" width="14.42578125" style="47" customWidth="1"/>
    <col min="15893" max="15897" width="6.42578125" style="47" customWidth="1"/>
    <col min="15898" max="15898" width="14.28515625" style="47" customWidth="1"/>
    <col min="15899" max="15901" width="6.42578125" style="47" customWidth="1"/>
    <col min="15902" max="15902" width="11.140625" style="47" customWidth="1"/>
    <col min="15903" max="15907" width="6.42578125" style="47" customWidth="1"/>
    <col min="15908" max="15908" width="15.28515625" style="47" customWidth="1"/>
    <col min="15909" max="15913" width="6.42578125" style="47" customWidth="1"/>
    <col min="15914" max="15914" width="15" style="47" customWidth="1"/>
    <col min="15915" max="15925" width="6.42578125" style="47" customWidth="1"/>
    <col min="15926" max="15926" width="11.7109375" style="47" customWidth="1"/>
    <col min="15927" max="15949" width="6.42578125" style="47" customWidth="1"/>
    <col min="15950" max="15950" width="6.7109375" style="47" customWidth="1"/>
    <col min="15951" max="15955" width="6.42578125" style="47" customWidth="1"/>
    <col min="15956" max="15956" width="7.42578125" style="47" customWidth="1"/>
    <col min="15957" max="15959" width="6.42578125" style="47" customWidth="1"/>
    <col min="15960" max="15960" width="12.85546875" style="47" customWidth="1"/>
    <col min="15961" max="15967" width="6.42578125" style="47" customWidth="1"/>
    <col min="15968" max="15968" width="9" style="47" customWidth="1"/>
    <col min="15969" max="15971" width="6.42578125" style="47" customWidth="1"/>
    <col min="15972" max="15972" width="19.28515625" style="47" customWidth="1"/>
    <col min="15973" max="15975" width="6.42578125" style="47" customWidth="1"/>
    <col min="15976" max="15976" width="8.42578125" style="47" customWidth="1"/>
    <col min="15977" max="15981" width="6.42578125" style="47" customWidth="1"/>
    <col min="15982" max="16130" width="8.85546875" style="47"/>
    <col min="16131" max="16131" width="17.42578125" style="47" customWidth="1"/>
    <col min="16132" max="16132" width="26.85546875" style="47" customWidth="1"/>
    <col min="16133" max="16134" width="10.28515625" style="47" customWidth="1"/>
    <col min="16135" max="16141" width="6.42578125" style="47" customWidth="1"/>
    <col min="16142" max="16142" width="14" style="47" customWidth="1"/>
    <col min="16143" max="16147" width="6.42578125" style="47" customWidth="1"/>
    <col min="16148" max="16148" width="14.42578125" style="47" customWidth="1"/>
    <col min="16149" max="16153" width="6.42578125" style="47" customWidth="1"/>
    <col min="16154" max="16154" width="14.28515625" style="47" customWidth="1"/>
    <col min="16155" max="16157" width="6.42578125" style="47" customWidth="1"/>
    <col min="16158" max="16158" width="11.140625" style="47" customWidth="1"/>
    <col min="16159" max="16163" width="6.42578125" style="47" customWidth="1"/>
    <col min="16164" max="16164" width="15.28515625" style="47" customWidth="1"/>
    <col min="16165" max="16169" width="6.42578125" style="47" customWidth="1"/>
    <col min="16170" max="16170" width="15" style="47" customWidth="1"/>
    <col min="16171" max="16181" width="6.42578125" style="47" customWidth="1"/>
    <col min="16182" max="16182" width="11.7109375" style="47" customWidth="1"/>
    <col min="16183" max="16205" width="6.42578125" style="47" customWidth="1"/>
    <col min="16206" max="16206" width="6.7109375" style="47" customWidth="1"/>
    <col min="16207" max="16211" width="6.42578125" style="47" customWidth="1"/>
    <col min="16212" max="16212" width="7.42578125" style="47" customWidth="1"/>
    <col min="16213" max="16215" width="6.42578125" style="47" customWidth="1"/>
    <col min="16216" max="16216" width="12.85546875" style="47" customWidth="1"/>
    <col min="16217" max="16223" width="6.42578125" style="47" customWidth="1"/>
    <col min="16224" max="16224" width="9" style="47" customWidth="1"/>
    <col min="16225" max="16227" width="6.42578125" style="47" customWidth="1"/>
    <col min="16228" max="16228" width="19.28515625" style="47" customWidth="1"/>
    <col min="16229" max="16231" width="6.42578125" style="47" customWidth="1"/>
    <col min="16232" max="16232" width="8.42578125" style="47" customWidth="1"/>
    <col min="16233" max="16237" width="6.42578125" style="47" customWidth="1"/>
    <col min="16238" max="16384" width="8.85546875" style="47"/>
  </cols>
  <sheetData>
    <row r="1" spans="1:162" ht="51.75" customHeight="1" thickBot="1" x14ac:dyDescent="0.3">
      <c r="B1" s="48"/>
      <c r="C1" s="98" t="s">
        <v>65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B1" s="49"/>
      <c r="AC1" s="49"/>
      <c r="AD1" s="49"/>
      <c r="AE1" s="49"/>
      <c r="AF1" s="98" t="s">
        <v>65</v>
      </c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49"/>
      <c r="BF1" s="49"/>
      <c r="BG1" s="49"/>
      <c r="BH1" s="49"/>
      <c r="BI1" s="49"/>
      <c r="BJ1" s="49"/>
      <c r="BK1" s="49"/>
      <c r="BL1" s="49"/>
      <c r="BM1" s="98" t="s">
        <v>65</v>
      </c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</row>
    <row r="2" spans="1:162" s="52" customFormat="1" ht="55.5" customHeight="1" x14ac:dyDescent="0.25">
      <c r="A2" s="90" t="s">
        <v>0</v>
      </c>
      <c r="B2" s="91"/>
      <c r="C2" s="92" t="s">
        <v>1</v>
      </c>
      <c r="D2" s="92"/>
      <c r="E2" s="92"/>
      <c r="F2" s="92"/>
      <c r="G2" s="92"/>
      <c r="H2" s="92"/>
      <c r="I2" s="90" t="s">
        <v>2</v>
      </c>
      <c r="J2" s="93"/>
      <c r="K2" s="93"/>
      <c r="L2" s="93"/>
      <c r="M2" s="93"/>
      <c r="N2" s="91"/>
      <c r="O2" s="90" t="s">
        <v>3</v>
      </c>
      <c r="P2" s="93"/>
      <c r="Q2" s="93"/>
      <c r="R2" s="93"/>
      <c r="S2" s="93"/>
      <c r="T2" s="91"/>
      <c r="U2" s="90" t="s">
        <v>4</v>
      </c>
      <c r="V2" s="93"/>
      <c r="W2" s="93"/>
      <c r="X2" s="93"/>
      <c r="Y2" s="93"/>
      <c r="Z2" s="91"/>
      <c r="AA2" s="90" t="s">
        <v>5</v>
      </c>
      <c r="AB2" s="99"/>
      <c r="AC2" s="99"/>
      <c r="AD2" s="100"/>
      <c r="AE2" s="90" t="s">
        <v>66</v>
      </c>
      <c r="AF2" s="99"/>
      <c r="AG2" s="99"/>
      <c r="AH2" s="100"/>
      <c r="AI2" s="90" t="s">
        <v>67</v>
      </c>
      <c r="AJ2" s="99"/>
      <c r="AK2" s="99"/>
      <c r="AL2" s="100"/>
      <c r="AM2" s="90" t="s">
        <v>6</v>
      </c>
      <c r="AN2" s="93"/>
      <c r="AO2" s="93"/>
      <c r="AP2" s="93"/>
      <c r="AQ2" s="93"/>
      <c r="AR2" s="91"/>
      <c r="AS2" s="90" t="s">
        <v>115</v>
      </c>
      <c r="AT2" s="93"/>
      <c r="AU2" s="93"/>
      <c r="AV2" s="93"/>
      <c r="AW2" s="93"/>
      <c r="AX2" s="91"/>
      <c r="AY2" s="90" t="s">
        <v>7</v>
      </c>
      <c r="AZ2" s="93"/>
      <c r="BA2" s="93"/>
      <c r="BB2" s="93"/>
      <c r="BC2" s="93"/>
      <c r="BD2" s="91"/>
      <c r="BE2" s="90" t="s">
        <v>9</v>
      </c>
      <c r="BF2" s="93"/>
      <c r="BG2" s="93"/>
      <c r="BH2" s="93"/>
      <c r="BI2" s="93"/>
      <c r="BJ2" s="91"/>
      <c r="BK2" s="90" t="s">
        <v>10</v>
      </c>
      <c r="BL2" s="93"/>
      <c r="BM2" s="93"/>
      <c r="BN2" s="93"/>
      <c r="BO2" s="93"/>
      <c r="BP2" s="91"/>
      <c r="BQ2" s="90" t="s">
        <v>11</v>
      </c>
      <c r="BR2" s="93"/>
      <c r="BS2" s="93"/>
      <c r="BT2" s="93"/>
      <c r="BU2" s="93"/>
      <c r="BV2" s="91"/>
      <c r="BW2" s="90" t="s">
        <v>73</v>
      </c>
      <c r="BX2" s="93"/>
      <c r="BY2" s="93"/>
      <c r="BZ2" s="93"/>
      <c r="CA2" s="93"/>
      <c r="CB2" s="91"/>
      <c r="CC2" s="90" t="s">
        <v>12</v>
      </c>
      <c r="CD2" s="93"/>
      <c r="CE2" s="93"/>
      <c r="CF2" s="91"/>
      <c r="CG2" s="90" t="s">
        <v>13</v>
      </c>
      <c r="CH2" s="93"/>
      <c r="CI2" s="93"/>
      <c r="CJ2" s="91"/>
      <c r="CK2" s="90" t="s">
        <v>14</v>
      </c>
      <c r="CL2" s="93"/>
      <c r="CM2" s="93"/>
      <c r="CN2" s="91"/>
      <c r="CO2" s="90" t="s">
        <v>15</v>
      </c>
      <c r="CP2" s="93"/>
      <c r="CQ2" s="93"/>
      <c r="CR2" s="91"/>
      <c r="CS2" s="90" t="s">
        <v>16</v>
      </c>
      <c r="CT2" s="93"/>
      <c r="CU2" s="93"/>
      <c r="CV2" s="91"/>
      <c r="CW2" s="90" t="s">
        <v>8</v>
      </c>
      <c r="CX2" s="93"/>
      <c r="CY2" s="93"/>
      <c r="CZ2" s="93"/>
      <c r="DA2" s="93"/>
      <c r="DB2" s="93"/>
      <c r="DC2" s="92" t="s">
        <v>17</v>
      </c>
      <c r="DD2" s="92"/>
      <c r="DE2" s="92"/>
      <c r="DF2" s="4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</row>
    <row r="3" spans="1:162" s="54" customFormat="1" ht="23.25" customHeight="1" thickBot="1" x14ac:dyDescent="0.3">
      <c r="A3" s="5"/>
      <c r="B3" s="6"/>
      <c r="C3" s="7" t="s">
        <v>44</v>
      </c>
      <c r="D3" s="7" t="s">
        <v>45</v>
      </c>
      <c r="E3" s="94" t="s">
        <v>46</v>
      </c>
      <c r="F3" s="7" t="s">
        <v>19</v>
      </c>
      <c r="G3" s="7" t="s">
        <v>20</v>
      </c>
      <c r="H3" s="7" t="s">
        <v>21</v>
      </c>
      <c r="I3" s="7" t="s">
        <v>44</v>
      </c>
      <c r="J3" s="7" t="s">
        <v>45</v>
      </c>
      <c r="K3" s="94" t="s">
        <v>46</v>
      </c>
      <c r="L3" s="7" t="s">
        <v>19</v>
      </c>
      <c r="M3" s="7" t="s">
        <v>20</v>
      </c>
      <c r="N3" s="7" t="s">
        <v>21</v>
      </c>
      <c r="O3" s="7" t="s">
        <v>44</v>
      </c>
      <c r="P3" s="7" t="s">
        <v>45</v>
      </c>
      <c r="Q3" s="94" t="s">
        <v>46</v>
      </c>
      <c r="R3" s="7" t="s">
        <v>19</v>
      </c>
      <c r="S3" s="7" t="s">
        <v>20</v>
      </c>
      <c r="T3" s="7" t="s">
        <v>21</v>
      </c>
      <c r="U3" s="7" t="s">
        <v>44</v>
      </c>
      <c r="V3" s="7" t="s">
        <v>45</v>
      </c>
      <c r="W3" s="96" t="s">
        <v>46</v>
      </c>
      <c r="X3" s="7" t="s">
        <v>19</v>
      </c>
      <c r="Y3" s="7" t="s">
        <v>20</v>
      </c>
      <c r="Z3" s="7" t="s">
        <v>21</v>
      </c>
      <c r="AA3" s="7" t="s">
        <v>18</v>
      </c>
      <c r="AB3" s="7" t="s">
        <v>19</v>
      </c>
      <c r="AC3" s="7" t="s">
        <v>20</v>
      </c>
      <c r="AD3" s="7" t="s">
        <v>21</v>
      </c>
      <c r="AE3" s="7" t="s">
        <v>18</v>
      </c>
      <c r="AF3" s="7" t="s">
        <v>19</v>
      </c>
      <c r="AG3" s="7" t="s">
        <v>20</v>
      </c>
      <c r="AH3" s="7" t="s">
        <v>21</v>
      </c>
      <c r="AI3" s="7" t="s">
        <v>18</v>
      </c>
      <c r="AJ3" s="7" t="s">
        <v>19</v>
      </c>
      <c r="AK3" s="7" t="s">
        <v>20</v>
      </c>
      <c r="AL3" s="7" t="s">
        <v>21</v>
      </c>
      <c r="AM3" s="7" t="s">
        <v>44</v>
      </c>
      <c r="AN3" s="7" t="s">
        <v>45</v>
      </c>
      <c r="AO3" s="94" t="s">
        <v>46</v>
      </c>
      <c r="AP3" s="7" t="s">
        <v>19</v>
      </c>
      <c r="AQ3" s="7" t="s">
        <v>20</v>
      </c>
      <c r="AR3" s="7" t="s">
        <v>21</v>
      </c>
      <c r="AS3" s="7" t="s">
        <v>44</v>
      </c>
      <c r="AT3" s="7" t="s">
        <v>45</v>
      </c>
      <c r="AU3" s="94" t="s">
        <v>46</v>
      </c>
      <c r="AV3" s="7" t="s">
        <v>19</v>
      </c>
      <c r="AW3" s="7" t="s">
        <v>20</v>
      </c>
      <c r="AX3" s="7" t="s">
        <v>21</v>
      </c>
      <c r="AY3" s="7" t="s">
        <v>44</v>
      </c>
      <c r="AZ3" s="7" t="s">
        <v>45</v>
      </c>
      <c r="BA3" s="94" t="s">
        <v>46</v>
      </c>
      <c r="BB3" s="7" t="s">
        <v>19</v>
      </c>
      <c r="BC3" s="7" t="s">
        <v>20</v>
      </c>
      <c r="BD3" s="7" t="s">
        <v>21</v>
      </c>
      <c r="BE3" s="7" t="s">
        <v>44</v>
      </c>
      <c r="BF3" s="7" t="s">
        <v>45</v>
      </c>
      <c r="BG3" s="94" t="s">
        <v>46</v>
      </c>
      <c r="BH3" s="7" t="s">
        <v>19</v>
      </c>
      <c r="BI3" s="7" t="s">
        <v>20</v>
      </c>
      <c r="BJ3" s="7" t="s">
        <v>21</v>
      </c>
      <c r="BK3" s="7" t="s">
        <v>44</v>
      </c>
      <c r="BL3" s="7" t="s">
        <v>45</v>
      </c>
      <c r="BM3" s="94" t="s">
        <v>46</v>
      </c>
      <c r="BN3" s="7" t="s">
        <v>19</v>
      </c>
      <c r="BO3" s="7" t="s">
        <v>20</v>
      </c>
      <c r="BP3" s="7" t="s">
        <v>21</v>
      </c>
      <c r="BQ3" s="7" t="s">
        <v>44</v>
      </c>
      <c r="BR3" s="7" t="s">
        <v>45</v>
      </c>
      <c r="BS3" s="94" t="s">
        <v>46</v>
      </c>
      <c r="BT3" s="7" t="s">
        <v>19</v>
      </c>
      <c r="BU3" s="7" t="s">
        <v>20</v>
      </c>
      <c r="BV3" s="7" t="s">
        <v>21</v>
      </c>
      <c r="BW3" s="7" t="s">
        <v>44</v>
      </c>
      <c r="BX3" s="7" t="s">
        <v>45</v>
      </c>
      <c r="BY3" s="94" t="s">
        <v>46</v>
      </c>
      <c r="BZ3" s="7" t="s">
        <v>19</v>
      </c>
      <c r="CA3" s="7" t="s">
        <v>20</v>
      </c>
      <c r="CB3" s="7" t="s">
        <v>21</v>
      </c>
      <c r="CC3" s="7" t="s">
        <v>18</v>
      </c>
      <c r="CD3" s="7" t="s">
        <v>19</v>
      </c>
      <c r="CE3" s="7" t="s">
        <v>20</v>
      </c>
      <c r="CF3" s="7" t="s">
        <v>21</v>
      </c>
      <c r="CG3" s="8" t="s">
        <v>18</v>
      </c>
      <c r="CH3" s="7" t="s">
        <v>19</v>
      </c>
      <c r="CI3" s="7" t="s">
        <v>20</v>
      </c>
      <c r="CJ3" s="7" t="s">
        <v>21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18</v>
      </c>
      <c r="CP3" s="7" t="s">
        <v>19</v>
      </c>
      <c r="CQ3" s="7" t="s">
        <v>20</v>
      </c>
      <c r="CR3" s="7" t="s">
        <v>21</v>
      </c>
      <c r="CS3" s="7" t="s">
        <v>18</v>
      </c>
      <c r="CT3" s="7" t="s">
        <v>19</v>
      </c>
      <c r="CU3" s="7" t="s">
        <v>20</v>
      </c>
      <c r="CV3" s="7" t="s">
        <v>21</v>
      </c>
      <c r="CW3" s="7" t="s">
        <v>44</v>
      </c>
      <c r="CX3" s="7" t="s">
        <v>45</v>
      </c>
      <c r="CY3" s="94" t="s">
        <v>46</v>
      </c>
      <c r="CZ3" s="7" t="s">
        <v>19</v>
      </c>
      <c r="DA3" s="7" t="s">
        <v>20</v>
      </c>
      <c r="DB3" s="7" t="s">
        <v>21</v>
      </c>
      <c r="DC3" s="7" t="s">
        <v>19</v>
      </c>
      <c r="DD3" s="7" t="s">
        <v>20</v>
      </c>
      <c r="DE3" s="7" t="s">
        <v>22</v>
      </c>
      <c r="DF3" s="4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</row>
    <row r="4" spans="1:162" s="58" customFormat="1" ht="103.5" customHeight="1" x14ac:dyDescent="0.2">
      <c r="A4" s="9" t="s">
        <v>23</v>
      </c>
      <c r="B4" s="9" t="s">
        <v>24</v>
      </c>
      <c r="C4" s="55" t="s">
        <v>47</v>
      </c>
      <c r="D4" s="55" t="s">
        <v>48</v>
      </c>
      <c r="E4" s="95"/>
      <c r="F4" s="55" t="s">
        <v>76</v>
      </c>
      <c r="G4" s="55"/>
      <c r="H4" s="55"/>
      <c r="I4" s="55" t="s">
        <v>49</v>
      </c>
      <c r="J4" s="55" t="s">
        <v>50</v>
      </c>
      <c r="K4" s="95"/>
      <c r="L4" s="55" t="s">
        <v>106</v>
      </c>
      <c r="M4" s="55"/>
      <c r="N4" s="55"/>
      <c r="O4" s="55" t="s">
        <v>51</v>
      </c>
      <c r="P4" s="55" t="s">
        <v>52</v>
      </c>
      <c r="Q4" s="95"/>
      <c r="R4" s="55" t="s">
        <v>104</v>
      </c>
      <c r="S4" s="55"/>
      <c r="T4" s="55"/>
      <c r="U4" s="55" t="s">
        <v>53</v>
      </c>
      <c r="V4" s="55" t="s">
        <v>54</v>
      </c>
      <c r="W4" s="97"/>
      <c r="X4" s="55" t="s">
        <v>105</v>
      </c>
      <c r="Y4" s="55"/>
      <c r="Z4" s="55"/>
      <c r="AA4" s="55"/>
      <c r="AB4" s="55" t="s">
        <v>25</v>
      </c>
      <c r="AC4" s="55"/>
      <c r="AD4" s="55"/>
      <c r="AE4" s="55"/>
      <c r="AF4" s="55" t="s">
        <v>68</v>
      </c>
      <c r="AG4" s="55"/>
      <c r="AH4" s="55"/>
      <c r="AI4" s="55"/>
      <c r="AJ4" s="55" t="s">
        <v>68</v>
      </c>
      <c r="AK4" s="55"/>
      <c r="AL4" s="55"/>
      <c r="AM4" s="55" t="s">
        <v>107</v>
      </c>
      <c r="AN4" s="55" t="s">
        <v>55</v>
      </c>
      <c r="AO4" s="95"/>
      <c r="AP4" s="55" t="s">
        <v>26</v>
      </c>
      <c r="AQ4" s="55"/>
      <c r="AR4" s="55"/>
      <c r="AS4" s="55" t="s">
        <v>112</v>
      </c>
      <c r="AT4" s="55" t="s">
        <v>113</v>
      </c>
      <c r="AU4" s="95"/>
      <c r="AV4" s="55" t="s">
        <v>114</v>
      </c>
      <c r="AW4" s="55"/>
      <c r="AX4" s="55"/>
      <c r="AY4" s="55" t="s">
        <v>56</v>
      </c>
      <c r="AZ4" s="55" t="s">
        <v>57</v>
      </c>
      <c r="BA4" s="95"/>
      <c r="BB4" s="55" t="s">
        <v>43</v>
      </c>
      <c r="BC4" s="55"/>
      <c r="BD4" s="55"/>
      <c r="BE4" s="55" t="s">
        <v>109</v>
      </c>
      <c r="BF4" s="55" t="s">
        <v>60</v>
      </c>
      <c r="BG4" s="95"/>
      <c r="BH4" s="55" t="s">
        <v>69</v>
      </c>
      <c r="BI4" s="55"/>
      <c r="BJ4" s="55"/>
      <c r="BK4" s="55" t="s">
        <v>61</v>
      </c>
      <c r="BL4" s="55" t="s">
        <v>62</v>
      </c>
      <c r="BM4" s="95"/>
      <c r="BN4" s="55" t="s">
        <v>70</v>
      </c>
      <c r="BO4" s="55"/>
      <c r="BP4" s="55"/>
      <c r="BQ4" s="55" t="s">
        <v>63</v>
      </c>
      <c r="BR4" s="55" t="s">
        <v>64</v>
      </c>
      <c r="BS4" s="95"/>
      <c r="BT4" s="55" t="s">
        <v>71</v>
      </c>
      <c r="BU4" s="55"/>
      <c r="BV4" s="55"/>
      <c r="BW4" s="55" t="s">
        <v>74</v>
      </c>
      <c r="BX4" s="55" t="s">
        <v>75</v>
      </c>
      <c r="BY4" s="95"/>
      <c r="BZ4" s="55" t="s">
        <v>72</v>
      </c>
      <c r="CA4" s="55"/>
      <c r="CB4" s="55"/>
      <c r="CC4" s="55"/>
      <c r="CD4" s="55" t="s">
        <v>108</v>
      </c>
      <c r="CE4" s="55"/>
      <c r="CF4" s="55"/>
      <c r="CG4" s="56"/>
      <c r="CH4" s="55" t="s">
        <v>110</v>
      </c>
      <c r="CI4" s="55"/>
      <c r="CJ4" s="55"/>
      <c r="CK4" s="10"/>
      <c r="CL4" s="55" t="s">
        <v>111</v>
      </c>
      <c r="CM4" s="55"/>
      <c r="CN4" s="55"/>
      <c r="CO4" s="55"/>
      <c r="CP4" s="55" t="s">
        <v>28</v>
      </c>
      <c r="CQ4" s="55"/>
      <c r="CR4" s="55"/>
      <c r="CS4" s="55"/>
      <c r="CT4" s="55" t="s">
        <v>29</v>
      </c>
      <c r="CU4" s="55"/>
      <c r="CV4" s="55"/>
      <c r="CW4" s="55" t="s">
        <v>58</v>
      </c>
      <c r="CX4" s="55" t="s">
        <v>59</v>
      </c>
      <c r="CY4" s="95"/>
      <c r="CZ4" s="55" t="s">
        <v>27</v>
      </c>
      <c r="DA4" s="55"/>
      <c r="DB4" s="55"/>
      <c r="DC4" s="55"/>
      <c r="DD4" s="55"/>
      <c r="DE4" s="55"/>
      <c r="DF4" s="57"/>
    </row>
    <row r="5" spans="1:162" s="60" customFormat="1" ht="26.25" customHeight="1" x14ac:dyDescent="0.25">
      <c r="A5" s="11" t="s">
        <v>30</v>
      </c>
      <c r="B5" s="11"/>
      <c r="C5" s="12"/>
      <c r="D5" s="12"/>
      <c r="E5" s="12"/>
      <c r="F5" s="59"/>
      <c r="G5" s="13"/>
      <c r="H5" s="14"/>
      <c r="I5" s="15"/>
      <c r="J5" s="12"/>
      <c r="K5" s="15"/>
      <c r="L5" s="12"/>
      <c r="M5" s="13"/>
      <c r="N5" s="14"/>
      <c r="O5" s="7"/>
      <c r="P5" s="59"/>
      <c r="Q5" s="59"/>
      <c r="R5" s="59"/>
      <c r="S5" s="13"/>
      <c r="T5" s="14"/>
      <c r="U5" s="12"/>
      <c r="V5" s="12"/>
      <c r="W5" s="16"/>
      <c r="X5" s="12"/>
      <c r="Y5" s="13"/>
      <c r="Z5" s="14"/>
      <c r="AA5" s="12"/>
      <c r="AB5" s="13"/>
      <c r="AC5" s="13"/>
      <c r="AD5" s="14"/>
      <c r="AE5" s="12"/>
      <c r="AF5" s="13"/>
      <c r="AG5" s="13"/>
      <c r="AH5" s="14"/>
      <c r="AI5" s="12"/>
      <c r="AJ5" s="13"/>
      <c r="AK5" s="13"/>
      <c r="AL5" s="14"/>
      <c r="AM5" s="12"/>
      <c r="AN5" s="12"/>
      <c r="AO5" s="12"/>
      <c r="AP5" s="12"/>
      <c r="AQ5" s="13"/>
      <c r="AR5" s="14"/>
      <c r="AS5" s="12"/>
      <c r="AT5" s="12"/>
      <c r="AU5" s="12"/>
      <c r="AV5" s="12"/>
      <c r="AW5" s="13"/>
      <c r="AX5" s="14"/>
      <c r="AY5" s="12"/>
      <c r="AZ5" s="12"/>
      <c r="BA5" s="12"/>
      <c r="BB5" s="12"/>
      <c r="BC5" s="13"/>
      <c r="BD5" s="14"/>
      <c r="BE5" s="12"/>
      <c r="BF5" s="12"/>
      <c r="BG5" s="12"/>
      <c r="BH5" s="12"/>
      <c r="BI5" s="13"/>
      <c r="BJ5" s="14"/>
      <c r="BK5" s="12"/>
      <c r="BL5" s="12"/>
      <c r="BM5" s="12"/>
      <c r="BN5" s="12"/>
      <c r="BO5" s="13"/>
      <c r="BP5" s="14"/>
      <c r="BQ5" s="12"/>
      <c r="BR5" s="29"/>
      <c r="BS5" s="12"/>
      <c r="BT5" s="12"/>
      <c r="BU5" s="13"/>
      <c r="BV5" s="14"/>
      <c r="BW5" s="12"/>
      <c r="BX5" s="12"/>
      <c r="BY5" s="12"/>
      <c r="BZ5" s="12"/>
      <c r="CA5" s="13"/>
      <c r="CB5" s="14"/>
      <c r="CC5" s="12"/>
      <c r="CD5" s="12"/>
      <c r="CE5" s="13"/>
      <c r="CF5" s="14"/>
      <c r="CG5" s="17"/>
      <c r="CH5" s="12"/>
      <c r="CI5" s="13"/>
      <c r="CJ5" s="14"/>
      <c r="CK5" s="12"/>
      <c r="CL5" s="12"/>
      <c r="CM5" s="13"/>
      <c r="CN5" s="14"/>
      <c r="CO5" s="12"/>
      <c r="CP5" s="12"/>
      <c r="CQ5" s="13"/>
      <c r="CR5" s="14"/>
      <c r="CS5" s="12"/>
      <c r="CT5" s="12"/>
      <c r="CU5" s="13"/>
      <c r="CV5" s="14"/>
      <c r="CW5" s="7"/>
      <c r="CX5" s="7"/>
      <c r="CY5" s="7"/>
      <c r="CZ5" s="59"/>
      <c r="DA5" s="13"/>
      <c r="DB5" s="13"/>
      <c r="DC5" s="12"/>
      <c r="DD5" s="13"/>
      <c r="DE5" s="14"/>
      <c r="DI5" s="18"/>
      <c r="DJ5" s="61"/>
      <c r="DK5" s="19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</row>
    <row r="6" spans="1:162" ht="26.25" customHeight="1" x14ac:dyDescent="0.25">
      <c r="A6" s="2" t="s">
        <v>31</v>
      </c>
      <c r="B6" s="63" t="s">
        <v>77</v>
      </c>
      <c r="C6" s="20">
        <v>130</v>
      </c>
      <c r="D6" s="20">
        <v>225</v>
      </c>
      <c r="E6" s="21">
        <f>C6/D6*100</f>
        <v>57.777777777777771</v>
      </c>
      <c r="F6" s="64">
        <v>30</v>
      </c>
      <c r="G6" s="21">
        <f>E6*F6/70</f>
        <v>24.761904761904759</v>
      </c>
      <c r="H6" s="21">
        <f>G6/F6</f>
        <v>0.82539682539682535</v>
      </c>
      <c r="I6" s="22">
        <v>0</v>
      </c>
      <c r="J6" s="29">
        <v>9120</v>
      </c>
      <c r="K6" s="22">
        <f>I6/J6*100</f>
        <v>0</v>
      </c>
      <c r="L6" s="20">
        <v>30</v>
      </c>
      <c r="M6" s="25">
        <v>30</v>
      </c>
      <c r="N6" s="25">
        <f>M6/L6</f>
        <v>1</v>
      </c>
      <c r="O6" s="22">
        <v>0</v>
      </c>
      <c r="P6" s="26">
        <v>9120</v>
      </c>
      <c r="Q6" s="25">
        <f>O6/P6*100</f>
        <v>0</v>
      </c>
      <c r="R6" s="20">
        <v>30</v>
      </c>
      <c r="S6" s="25">
        <v>30</v>
      </c>
      <c r="T6" s="25">
        <f>S6/R6</f>
        <v>1</v>
      </c>
      <c r="U6" s="22">
        <v>0</v>
      </c>
      <c r="V6" s="29">
        <v>8932</v>
      </c>
      <c r="W6" s="25">
        <f>U6/V6*100</f>
        <v>0</v>
      </c>
      <c r="X6" s="25">
        <v>30</v>
      </c>
      <c r="Y6" s="25">
        <v>30</v>
      </c>
      <c r="Z6" s="25">
        <f t="shared" ref="Z6:Z22" si="0">Y6/X6</f>
        <v>1</v>
      </c>
      <c r="AA6" s="20">
        <v>0</v>
      </c>
      <c r="AB6" s="25">
        <v>30</v>
      </c>
      <c r="AC6" s="25">
        <v>30</v>
      </c>
      <c r="AD6" s="21">
        <f>AC6/AB6</f>
        <v>1</v>
      </c>
      <c r="AE6" s="20">
        <v>0</v>
      </c>
      <c r="AF6" s="25">
        <v>30</v>
      </c>
      <c r="AG6" s="25">
        <v>30</v>
      </c>
      <c r="AH6" s="25">
        <f>AG6/AF6</f>
        <v>1</v>
      </c>
      <c r="AI6" s="20">
        <v>63</v>
      </c>
      <c r="AJ6" s="25">
        <v>30</v>
      </c>
      <c r="AK6" s="25">
        <v>0</v>
      </c>
      <c r="AL6" s="25">
        <f>AK6/AJ6</f>
        <v>0</v>
      </c>
      <c r="AM6" s="22">
        <v>0</v>
      </c>
      <c r="AN6" s="22">
        <v>0</v>
      </c>
      <c r="AO6" s="22">
        <v>0</v>
      </c>
      <c r="AP6" s="25">
        <v>20</v>
      </c>
      <c r="AQ6" s="25">
        <v>20</v>
      </c>
      <c r="AR6" s="21">
        <f t="shared" ref="AR6:AR22" si="1">AQ6/AP6</f>
        <v>1</v>
      </c>
      <c r="AS6" s="65">
        <v>1817448.04</v>
      </c>
      <c r="AT6" s="65">
        <v>967149586.26999998</v>
      </c>
      <c r="AU6" s="24">
        <f>AS6/AT6*100</f>
        <v>0.18791798764132661</v>
      </c>
      <c r="AV6" s="25">
        <v>30</v>
      </c>
      <c r="AW6" s="25">
        <v>30</v>
      </c>
      <c r="AX6" s="21">
        <f>AW6/AV6</f>
        <v>1</v>
      </c>
      <c r="AY6" s="22">
        <v>0</v>
      </c>
      <c r="AZ6" s="29">
        <v>8932</v>
      </c>
      <c r="BA6" s="22">
        <f>AY6/AZ6*100</f>
        <v>0</v>
      </c>
      <c r="BB6" s="25">
        <v>30</v>
      </c>
      <c r="BC6" s="25">
        <v>30</v>
      </c>
      <c r="BD6" s="25">
        <f>BC6/BB6</f>
        <v>1</v>
      </c>
      <c r="BE6" s="20">
        <v>27</v>
      </c>
      <c r="BF6" s="26">
        <v>9120</v>
      </c>
      <c r="BG6" s="27">
        <f>BE6/BF6*100</f>
        <v>0.2960526315789474</v>
      </c>
      <c r="BH6" s="20">
        <v>20</v>
      </c>
      <c r="BI6" s="25">
        <v>20</v>
      </c>
      <c r="BJ6" s="25">
        <f>BI6/BH6</f>
        <v>1</v>
      </c>
      <c r="BK6" s="20">
        <v>0</v>
      </c>
      <c r="BL6" s="20">
        <v>932</v>
      </c>
      <c r="BM6" s="20">
        <f>BK6/BL6*100</f>
        <v>0</v>
      </c>
      <c r="BN6" s="20">
        <v>40</v>
      </c>
      <c r="BO6" s="25">
        <v>40</v>
      </c>
      <c r="BP6" s="25">
        <v>1</v>
      </c>
      <c r="BQ6" s="26">
        <v>1290</v>
      </c>
      <c r="BR6" s="29">
        <v>1291</v>
      </c>
      <c r="BS6" s="25">
        <f>BQ6/BR6*100</f>
        <v>99.922540666150269</v>
      </c>
      <c r="BT6" s="20">
        <v>30</v>
      </c>
      <c r="BU6" s="25">
        <v>30</v>
      </c>
      <c r="BV6" s="25">
        <f>BU6/BT6</f>
        <v>1</v>
      </c>
      <c r="BW6" s="20">
        <v>0</v>
      </c>
      <c r="BX6" s="20">
        <v>4920</v>
      </c>
      <c r="BY6" s="25">
        <f>BW6/BX6*100</f>
        <v>0</v>
      </c>
      <c r="BZ6" s="20">
        <v>30</v>
      </c>
      <c r="CA6" s="25">
        <v>30</v>
      </c>
      <c r="CB6" s="25">
        <v>1</v>
      </c>
      <c r="CC6" s="20">
        <v>1</v>
      </c>
      <c r="CD6" s="20">
        <v>30</v>
      </c>
      <c r="CE6" s="25">
        <v>20</v>
      </c>
      <c r="CF6" s="21">
        <f>CE6/CD6</f>
        <v>0.66666666666666663</v>
      </c>
      <c r="CG6" s="25">
        <v>100</v>
      </c>
      <c r="CH6" s="20">
        <v>10</v>
      </c>
      <c r="CI6" s="25">
        <v>10</v>
      </c>
      <c r="CJ6" s="25">
        <f>CI6/CH6</f>
        <v>1</v>
      </c>
      <c r="CK6" s="34">
        <v>0.95599999999999996</v>
      </c>
      <c r="CL6" s="20">
        <v>20</v>
      </c>
      <c r="CM6" s="25">
        <v>20</v>
      </c>
      <c r="CN6" s="25">
        <f>CM6/CL6</f>
        <v>1</v>
      </c>
      <c r="CO6" s="20">
        <v>0</v>
      </c>
      <c r="CP6" s="20">
        <v>40</v>
      </c>
      <c r="CQ6" s="25">
        <v>0</v>
      </c>
      <c r="CR6" s="25">
        <f>CQ6/CP6</f>
        <v>0</v>
      </c>
      <c r="CS6" s="20">
        <v>0</v>
      </c>
      <c r="CT6" s="20">
        <v>20</v>
      </c>
      <c r="CU6" s="25">
        <v>20</v>
      </c>
      <c r="CV6" s="25">
        <f>CU6/CT6</f>
        <v>1</v>
      </c>
      <c r="CW6" s="22">
        <v>0</v>
      </c>
      <c r="CX6" s="29">
        <v>8932</v>
      </c>
      <c r="CY6" s="22">
        <f>CW6/CX6*100</f>
        <v>0</v>
      </c>
      <c r="CZ6" s="64">
        <v>20</v>
      </c>
      <c r="DA6" s="25">
        <v>20</v>
      </c>
      <c r="DB6" s="21">
        <f>DA6/CZ6</f>
        <v>1</v>
      </c>
      <c r="DC6" s="13">
        <f>SUM(F6,L6,R6,X6,AB6,AF6,AJ6,AP6,AV6,BB6,BH6,BN6,BT6,BZ6,CD6,CH6,CL6,CP6,CT6,CZ6)</f>
        <v>550</v>
      </c>
      <c r="DD6" s="13">
        <f>SUM(G6,M6,S6,Y6,AC6,AG6,AK6,AQ6,AW6,BC6,BI6,BO6,BU6,CA6,CE6,CI6,CM6,CQ6,CU6,DA6)</f>
        <v>464.76190476190476</v>
      </c>
      <c r="DE6" s="31">
        <f>DD6/DC6</f>
        <v>0.84502164502164501</v>
      </c>
      <c r="DF6" s="47"/>
      <c r="DI6" s="32"/>
      <c r="DJ6" s="66"/>
      <c r="DK6" s="19"/>
      <c r="FC6" s="50"/>
      <c r="FD6" s="50"/>
      <c r="FE6" s="50"/>
      <c r="FF6" s="50"/>
    </row>
    <row r="7" spans="1:162" ht="36" customHeight="1" x14ac:dyDescent="0.25">
      <c r="A7" s="2" t="s">
        <v>94</v>
      </c>
      <c r="B7" s="67" t="s">
        <v>78</v>
      </c>
      <c r="C7" s="20">
        <v>44</v>
      </c>
      <c r="D7" s="20">
        <v>68</v>
      </c>
      <c r="E7" s="21">
        <f t="shared" ref="E7:E22" si="2">C7/D7*100</f>
        <v>64.705882352941174</v>
      </c>
      <c r="F7" s="64">
        <v>30</v>
      </c>
      <c r="G7" s="21">
        <f t="shared" ref="G7:G22" si="3">E7*F7/70</f>
        <v>27.731092436974787</v>
      </c>
      <c r="H7" s="21">
        <f t="shared" ref="H7:H22" si="4">G7/F7</f>
        <v>0.9243697478991596</v>
      </c>
      <c r="I7" s="22">
        <v>0</v>
      </c>
      <c r="J7" s="29">
        <v>8256</v>
      </c>
      <c r="K7" s="22">
        <f t="shared" ref="K7:K21" si="5">I7/J7*100</f>
        <v>0</v>
      </c>
      <c r="L7" s="20">
        <v>30</v>
      </c>
      <c r="M7" s="25">
        <v>30</v>
      </c>
      <c r="N7" s="25">
        <f>M7/L7</f>
        <v>1</v>
      </c>
      <c r="O7" s="22">
        <v>2</v>
      </c>
      <c r="P7" s="26">
        <v>8256</v>
      </c>
      <c r="Q7" s="27">
        <f t="shared" ref="Q7:Q22" si="6">O7/P7*100</f>
        <v>2.4224806201550389E-2</v>
      </c>
      <c r="R7" s="20">
        <v>30</v>
      </c>
      <c r="S7" s="25">
        <v>30</v>
      </c>
      <c r="T7" s="25">
        <f>S7/R7</f>
        <v>1</v>
      </c>
      <c r="U7" s="22">
        <v>0</v>
      </c>
      <c r="V7" s="29">
        <v>8225</v>
      </c>
      <c r="W7" s="25">
        <f t="shared" ref="W7:W22" si="7">U7/V7*100</f>
        <v>0</v>
      </c>
      <c r="X7" s="25">
        <v>30</v>
      </c>
      <c r="Y7" s="25">
        <v>30</v>
      </c>
      <c r="Z7" s="25">
        <f t="shared" si="0"/>
        <v>1</v>
      </c>
      <c r="AA7" s="20">
        <v>0</v>
      </c>
      <c r="AB7" s="25">
        <v>30</v>
      </c>
      <c r="AC7" s="25">
        <v>30</v>
      </c>
      <c r="AD7" s="21">
        <f t="shared" ref="AD7:AD22" si="8">AC7/AB7</f>
        <v>1</v>
      </c>
      <c r="AE7" s="20">
        <v>27</v>
      </c>
      <c r="AF7" s="25">
        <v>30</v>
      </c>
      <c r="AG7" s="25">
        <v>0</v>
      </c>
      <c r="AH7" s="25">
        <f t="shared" ref="AH7:AH22" si="9">AG7/AF7</f>
        <v>0</v>
      </c>
      <c r="AI7" s="20">
        <v>77</v>
      </c>
      <c r="AJ7" s="25">
        <v>30</v>
      </c>
      <c r="AK7" s="25">
        <v>0</v>
      </c>
      <c r="AL7" s="25">
        <f t="shared" ref="AL7:AL22" si="10">AK7/AJ7</f>
        <v>0</v>
      </c>
      <c r="AM7" s="22">
        <v>0</v>
      </c>
      <c r="AN7" s="22">
        <v>11</v>
      </c>
      <c r="AO7" s="22">
        <f t="shared" ref="AO7:AO22" si="11">AM7/AN7*100</f>
        <v>0</v>
      </c>
      <c r="AP7" s="25">
        <v>20</v>
      </c>
      <c r="AQ7" s="25">
        <v>20</v>
      </c>
      <c r="AR7" s="21">
        <f t="shared" si="1"/>
        <v>1</v>
      </c>
      <c r="AS7" s="65">
        <v>3059185.4</v>
      </c>
      <c r="AT7" s="65">
        <v>730938344.69000006</v>
      </c>
      <c r="AU7" s="24">
        <f t="shared" ref="AU7:AU8" si="12">AS7/AT7*100</f>
        <v>0.41852851505518407</v>
      </c>
      <c r="AV7" s="25">
        <v>30</v>
      </c>
      <c r="AW7" s="25">
        <v>30</v>
      </c>
      <c r="AX7" s="21">
        <f t="shared" ref="AX7:AX21" si="13">AW7/AV7</f>
        <v>1</v>
      </c>
      <c r="AY7" s="22">
        <v>22</v>
      </c>
      <c r="AZ7" s="29">
        <v>8225</v>
      </c>
      <c r="BA7" s="24">
        <f t="shared" ref="BA7:BA22" si="14">AY7/AZ7*100</f>
        <v>0.26747720364741639</v>
      </c>
      <c r="BB7" s="25">
        <v>30</v>
      </c>
      <c r="BC7" s="25">
        <v>30</v>
      </c>
      <c r="BD7" s="25">
        <f t="shared" ref="BD7:BD22" si="15">BC7/BB7</f>
        <v>1</v>
      </c>
      <c r="BE7" s="20">
        <v>54</v>
      </c>
      <c r="BF7" s="26">
        <v>8256</v>
      </c>
      <c r="BG7" s="27">
        <f t="shared" ref="BG7:BG22" si="16">BE7/BF7*100</f>
        <v>0.65406976744186052</v>
      </c>
      <c r="BH7" s="20">
        <v>20</v>
      </c>
      <c r="BI7" s="25">
        <v>20</v>
      </c>
      <c r="BJ7" s="25">
        <f t="shared" ref="BJ7:BJ22" si="17">BI7/BH7</f>
        <v>1</v>
      </c>
      <c r="BK7" s="20">
        <v>1</v>
      </c>
      <c r="BL7" s="26">
        <v>1500</v>
      </c>
      <c r="BM7" s="21">
        <f t="shared" ref="BM7:BM22" si="18">BK7/BL7*100</f>
        <v>6.6666666666666666E-2</v>
      </c>
      <c r="BN7" s="20">
        <v>40</v>
      </c>
      <c r="BO7" s="25">
        <v>40</v>
      </c>
      <c r="BP7" s="25">
        <v>1</v>
      </c>
      <c r="BQ7" s="20">
        <v>698</v>
      </c>
      <c r="BR7" s="29">
        <v>720</v>
      </c>
      <c r="BS7" s="25">
        <f t="shared" ref="BS7:BS18" si="19">BQ7/BR7*100</f>
        <v>96.944444444444443</v>
      </c>
      <c r="BT7" s="20">
        <v>30</v>
      </c>
      <c r="BU7" s="25">
        <v>30</v>
      </c>
      <c r="BV7" s="25">
        <f t="shared" ref="BV7:BV22" si="20">BU7/BT7</f>
        <v>1</v>
      </c>
      <c r="BW7" s="20">
        <v>0</v>
      </c>
      <c r="BX7" s="26">
        <v>6140</v>
      </c>
      <c r="BY7" s="25">
        <f t="shared" ref="BY7:BY22" si="21">BW7/BX7*100</f>
        <v>0</v>
      </c>
      <c r="BZ7" s="20">
        <v>30</v>
      </c>
      <c r="CA7" s="25">
        <v>30</v>
      </c>
      <c r="CB7" s="25">
        <v>1</v>
      </c>
      <c r="CC7" s="20"/>
      <c r="CD7" s="20">
        <v>30</v>
      </c>
      <c r="CE7" s="25">
        <v>0</v>
      </c>
      <c r="CF7" s="21">
        <f t="shared" ref="CF7:CF21" si="22">CE7/CD7</f>
        <v>0</v>
      </c>
      <c r="CG7" s="25">
        <v>100</v>
      </c>
      <c r="CH7" s="20">
        <v>10</v>
      </c>
      <c r="CI7" s="25">
        <v>10</v>
      </c>
      <c r="CJ7" s="25">
        <f t="shared" ref="CJ7:CJ22" si="23">CI7/CH7</f>
        <v>1</v>
      </c>
      <c r="CK7" s="30">
        <v>0.5</v>
      </c>
      <c r="CL7" s="20">
        <v>20</v>
      </c>
      <c r="CM7" s="25">
        <v>20</v>
      </c>
      <c r="CN7" s="25">
        <f t="shared" ref="CN7:CN22" si="24">CM7/CL7</f>
        <v>1</v>
      </c>
      <c r="CO7" s="20"/>
      <c r="CP7" s="20">
        <v>40</v>
      </c>
      <c r="CQ7" s="25"/>
      <c r="CR7" s="25">
        <f t="shared" ref="CR7:CR22" si="25">CQ7/CP7</f>
        <v>0</v>
      </c>
      <c r="CS7" s="20">
        <v>3</v>
      </c>
      <c r="CT7" s="20">
        <v>20</v>
      </c>
      <c r="CU7" s="25">
        <v>0</v>
      </c>
      <c r="CV7" s="25">
        <f t="shared" ref="CV7:CV22" si="26">CU7/CT7</f>
        <v>0</v>
      </c>
      <c r="CW7" s="22"/>
      <c r="CX7" s="29">
        <v>8225</v>
      </c>
      <c r="CY7" s="22">
        <f t="shared" ref="CY7:CY22" si="27">CW7/CX7*100</f>
        <v>0</v>
      </c>
      <c r="CZ7" s="64">
        <v>20</v>
      </c>
      <c r="DA7" s="25">
        <v>20</v>
      </c>
      <c r="DB7" s="21">
        <f t="shared" ref="DB7:DB22" si="28">DA7/CZ7</f>
        <v>1</v>
      </c>
      <c r="DC7" s="13">
        <f t="shared" ref="DC7:DC22" si="29">SUM(F7,L7,R7,X7,AB7,AF7,AJ7,AP7,AV7,BB7,BH7,BN7,BT7,BZ7,CD7,CH7,CL7,CP7,CT7,CZ7)</f>
        <v>550</v>
      </c>
      <c r="DD7" s="13">
        <f t="shared" ref="DD7:DD22" si="30">SUM(G7,M7,S7,Y7,AC7,AG7,AK7,AQ7,AW7,BC7,BI7,BO7,BU7,CA7,CE7,CI7,CM7,CQ7,CU7,DA7)</f>
        <v>397.73109243697479</v>
      </c>
      <c r="DE7" s="31">
        <f t="shared" ref="DE7:DE22" si="31">DD7/DC7</f>
        <v>0.72314744079449966</v>
      </c>
      <c r="DF7" s="47"/>
      <c r="DG7" s="47"/>
      <c r="DH7" s="47"/>
      <c r="DI7" s="35"/>
      <c r="DJ7" s="66"/>
      <c r="DK7" s="19"/>
      <c r="FC7" s="50"/>
      <c r="FD7" s="50"/>
      <c r="FE7" s="50"/>
      <c r="FF7" s="50"/>
    </row>
    <row r="8" spans="1:162" s="68" customFormat="1" ht="42.75" customHeight="1" x14ac:dyDescent="0.25">
      <c r="A8" s="2" t="s">
        <v>96</v>
      </c>
      <c r="B8" s="67" t="s">
        <v>79</v>
      </c>
      <c r="C8" s="20">
        <v>105</v>
      </c>
      <c r="D8" s="20">
        <v>161</v>
      </c>
      <c r="E8" s="21">
        <f t="shared" si="2"/>
        <v>65.217391304347828</v>
      </c>
      <c r="F8" s="64">
        <v>30</v>
      </c>
      <c r="G8" s="21">
        <f t="shared" si="3"/>
        <v>27.950310559006212</v>
      </c>
      <c r="H8" s="21">
        <f t="shared" si="4"/>
        <v>0.93167701863354035</v>
      </c>
      <c r="I8" s="22">
        <v>9</v>
      </c>
      <c r="J8" s="29">
        <v>9633</v>
      </c>
      <c r="K8" s="33">
        <f t="shared" si="5"/>
        <v>9.3428838368109626E-2</v>
      </c>
      <c r="L8" s="20">
        <v>30</v>
      </c>
      <c r="M8" s="25">
        <v>30</v>
      </c>
      <c r="N8" s="25">
        <v>1</v>
      </c>
      <c r="O8" s="22">
        <v>61</v>
      </c>
      <c r="P8" s="26">
        <v>9633</v>
      </c>
      <c r="Q8" s="27">
        <f t="shared" si="6"/>
        <v>0.63323990449496526</v>
      </c>
      <c r="R8" s="20">
        <v>30</v>
      </c>
      <c r="S8" s="25">
        <v>20</v>
      </c>
      <c r="T8" s="25">
        <v>1</v>
      </c>
      <c r="U8" s="22">
        <v>0</v>
      </c>
      <c r="V8" s="29">
        <v>9649</v>
      </c>
      <c r="W8" s="25">
        <f t="shared" si="7"/>
        <v>0</v>
      </c>
      <c r="X8" s="25">
        <v>30</v>
      </c>
      <c r="Y8" s="25">
        <v>30</v>
      </c>
      <c r="Z8" s="25">
        <f t="shared" si="0"/>
        <v>1</v>
      </c>
      <c r="AA8" s="20">
        <v>1</v>
      </c>
      <c r="AB8" s="25">
        <v>30</v>
      </c>
      <c r="AC8" s="25">
        <v>0</v>
      </c>
      <c r="AD8" s="21">
        <f t="shared" si="8"/>
        <v>0</v>
      </c>
      <c r="AE8" s="20">
        <v>14</v>
      </c>
      <c r="AF8" s="25">
        <v>30</v>
      </c>
      <c r="AG8" s="25">
        <v>0</v>
      </c>
      <c r="AH8" s="25">
        <f t="shared" si="9"/>
        <v>0</v>
      </c>
      <c r="AI8" s="20">
        <v>72</v>
      </c>
      <c r="AJ8" s="25">
        <v>30</v>
      </c>
      <c r="AK8" s="25">
        <v>0</v>
      </c>
      <c r="AL8" s="25">
        <f t="shared" si="10"/>
        <v>0</v>
      </c>
      <c r="AM8" s="22">
        <v>0</v>
      </c>
      <c r="AN8" s="22">
        <v>0</v>
      </c>
      <c r="AO8" s="22">
        <v>0</v>
      </c>
      <c r="AP8" s="25">
        <v>20</v>
      </c>
      <c r="AQ8" s="25">
        <v>20</v>
      </c>
      <c r="AR8" s="21">
        <f t="shared" si="1"/>
        <v>1</v>
      </c>
      <c r="AS8" s="65">
        <v>32949746.870000001</v>
      </c>
      <c r="AT8" s="65">
        <v>743833447.61000001</v>
      </c>
      <c r="AU8" s="24">
        <f t="shared" si="12"/>
        <v>4.4297210586415998</v>
      </c>
      <c r="AV8" s="25">
        <v>30</v>
      </c>
      <c r="AW8" s="25">
        <v>20</v>
      </c>
      <c r="AX8" s="21">
        <f t="shared" si="13"/>
        <v>0.66666666666666663</v>
      </c>
      <c r="AY8" s="22">
        <v>11</v>
      </c>
      <c r="AZ8" s="29">
        <v>9649</v>
      </c>
      <c r="BA8" s="24">
        <f t="shared" si="14"/>
        <v>0.11400145092755726</v>
      </c>
      <c r="BB8" s="25">
        <v>30</v>
      </c>
      <c r="BC8" s="25">
        <v>30</v>
      </c>
      <c r="BD8" s="25">
        <f t="shared" si="15"/>
        <v>1</v>
      </c>
      <c r="BE8" s="20">
        <v>45</v>
      </c>
      <c r="BF8" s="26">
        <v>9633</v>
      </c>
      <c r="BG8" s="27">
        <f t="shared" si="16"/>
        <v>0.46714419184054812</v>
      </c>
      <c r="BH8" s="20">
        <v>20</v>
      </c>
      <c r="BI8" s="25">
        <v>20</v>
      </c>
      <c r="BJ8" s="25">
        <f t="shared" si="17"/>
        <v>1</v>
      </c>
      <c r="BK8" s="20">
        <v>0</v>
      </c>
      <c r="BL8" s="26">
        <v>1859</v>
      </c>
      <c r="BM8" s="20">
        <f t="shared" si="18"/>
        <v>0</v>
      </c>
      <c r="BN8" s="20">
        <v>40</v>
      </c>
      <c r="BO8" s="25">
        <v>40</v>
      </c>
      <c r="BP8" s="25">
        <v>1</v>
      </c>
      <c r="BQ8" s="20">
        <v>52</v>
      </c>
      <c r="BR8" s="33">
        <v>52</v>
      </c>
      <c r="BS8" s="25">
        <f t="shared" si="19"/>
        <v>100</v>
      </c>
      <c r="BT8" s="20">
        <v>30</v>
      </c>
      <c r="BU8" s="25">
        <v>30</v>
      </c>
      <c r="BV8" s="25">
        <f t="shared" si="20"/>
        <v>1</v>
      </c>
      <c r="BW8" s="20">
        <v>1</v>
      </c>
      <c r="BX8" s="26">
        <v>6213</v>
      </c>
      <c r="BY8" s="27">
        <f t="shared" si="21"/>
        <v>1.6095284081764045E-2</v>
      </c>
      <c r="BZ8" s="20">
        <v>30</v>
      </c>
      <c r="CA8" s="25">
        <v>30</v>
      </c>
      <c r="CB8" s="25">
        <v>1</v>
      </c>
      <c r="CC8" s="20">
        <v>4</v>
      </c>
      <c r="CD8" s="20">
        <v>30</v>
      </c>
      <c r="CE8" s="25">
        <v>10</v>
      </c>
      <c r="CF8" s="21">
        <f t="shared" si="22"/>
        <v>0.33333333333333331</v>
      </c>
      <c r="CG8" s="25">
        <v>0.04</v>
      </c>
      <c r="CH8" s="20">
        <v>10</v>
      </c>
      <c r="CI8" s="25">
        <v>0</v>
      </c>
      <c r="CJ8" s="25">
        <f t="shared" si="23"/>
        <v>0</v>
      </c>
      <c r="CK8" s="30">
        <v>0.4</v>
      </c>
      <c r="CL8" s="20">
        <v>20</v>
      </c>
      <c r="CM8" s="25">
        <v>20</v>
      </c>
      <c r="CN8" s="25">
        <f t="shared" si="24"/>
        <v>1</v>
      </c>
      <c r="CO8" s="20">
        <v>0</v>
      </c>
      <c r="CP8" s="20">
        <v>40</v>
      </c>
      <c r="CQ8" s="25">
        <v>0</v>
      </c>
      <c r="CR8" s="25">
        <f>CQ8/CP8</f>
        <v>0</v>
      </c>
      <c r="CS8" s="20">
        <v>4</v>
      </c>
      <c r="CT8" s="20">
        <v>20</v>
      </c>
      <c r="CU8" s="25">
        <v>0</v>
      </c>
      <c r="CV8" s="25">
        <f t="shared" si="26"/>
        <v>0</v>
      </c>
      <c r="CW8" s="22">
        <v>12</v>
      </c>
      <c r="CX8" s="29">
        <v>9649</v>
      </c>
      <c r="CY8" s="33">
        <f t="shared" si="27"/>
        <v>0.12436521919369882</v>
      </c>
      <c r="CZ8" s="64">
        <v>20</v>
      </c>
      <c r="DA8" s="25">
        <v>20</v>
      </c>
      <c r="DB8" s="21">
        <f t="shared" si="28"/>
        <v>1</v>
      </c>
      <c r="DC8" s="13">
        <f t="shared" si="29"/>
        <v>550</v>
      </c>
      <c r="DD8" s="13">
        <f t="shared" si="30"/>
        <v>347.9503105590062</v>
      </c>
      <c r="DE8" s="31">
        <f t="shared" si="31"/>
        <v>0.63263692828910223</v>
      </c>
      <c r="DI8" s="32"/>
      <c r="DJ8" s="66"/>
      <c r="DK8" s="1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</row>
    <row r="9" spans="1:162" ht="48.75" customHeight="1" x14ac:dyDescent="0.25">
      <c r="A9" s="2" t="s">
        <v>95</v>
      </c>
      <c r="B9" s="67" t="s">
        <v>80</v>
      </c>
      <c r="C9" s="20">
        <v>19</v>
      </c>
      <c r="D9" s="20">
        <v>57</v>
      </c>
      <c r="E9" s="21">
        <f t="shared" si="2"/>
        <v>33.333333333333329</v>
      </c>
      <c r="F9" s="64">
        <v>30</v>
      </c>
      <c r="G9" s="21">
        <f t="shared" si="3"/>
        <v>14.285714285714285</v>
      </c>
      <c r="H9" s="21">
        <f>G9/F9</f>
        <v>0.47619047619047616</v>
      </c>
      <c r="I9" s="22">
        <v>0</v>
      </c>
      <c r="J9" s="33">
        <v>12742</v>
      </c>
      <c r="K9" s="22">
        <f t="shared" si="5"/>
        <v>0</v>
      </c>
      <c r="L9" s="20">
        <v>30</v>
      </c>
      <c r="M9" s="25">
        <v>30</v>
      </c>
      <c r="N9" s="25">
        <v>1</v>
      </c>
      <c r="O9" s="22">
        <v>56</v>
      </c>
      <c r="P9" s="26">
        <v>12742</v>
      </c>
      <c r="Q9" s="27">
        <f t="shared" si="6"/>
        <v>0.43949144561293363</v>
      </c>
      <c r="R9" s="20">
        <v>30</v>
      </c>
      <c r="S9" s="25">
        <v>30</v>
      </c>
      <c r="T9" s="25">
        <f>S9/R9</f>
        <v>1</v>
      </c>
      <c r="U9" s="22">
        <v>0</v>
      </c>
      <c r="V9" s="33">
        <v>12839</v>
      </c>
      <c r="W9" s="25">
        <f t="shared" si="7"/>
        <v>0</v>
      </c>
      <c r="X9" s="25">
        <v>30</v>
      </c>
      <c r="Y9" s="25">
        <v>30</v>
      </c>
      <c r="Z9" s="25">
        <f t="shared" si="0"/>
        <v>1</v>
      </c>
      <c r="AA9" s="20">
        <v>2</v>
      </c>
      <c r="AB9" s="25">
        <v>30</v>
      </c>
      <c r="AC9" s="25">
        <v>0</v>
      </c>
      <c r="AD9" s="21">
        <f t="shared" si="8"/>
        <v>0</v>
      </c>
      <c r="AE9" s="20">
        <v>0</v>
      </c>
      <c r="AF9" s="25">
        <v>30</v>
      </c>
      <c r="AG9" s="25">
        <v>30</v>
      </c>
      <c r="AH9" s="25">
        <f t="shared" si="9"/>
        <v>1</v>
      </c>
      <c r="AI9" s="20">
        <v>117</v>
      </c>
      <c r="AJ9" s="25">
        <v>30</v>
      </c>
      <c r="AK9" s="25">
        <v>0</v>
      </c>
      <c r="AL9" s="25">
        <f t="shared" si="10"/>
        <v>0</v>
      </c>
      <c r="AM9" s="22">
        <v>1</v>
      </c>
      <c r="AN9" s="22">
        <v>71</v>
      </c>
      <c r="AO9" s="24">
        <f t="shared" si="11"/>
        <v>1.4084507042253522</v>
      </c>
      <c r="AP9" s="25">
        <v>20</v>
      </c>
      <c r="AQ9" s="25">
        <v>15</v>
      </c>
      <c r="AR9" s="21">
        <f t="shared" si="1"/>
        <v>0.75</v>
      </c>
      <c r="AS9" s="65">
        <v>28122873.239999998</v>
      </c>
      <c r="AT9" s="65">
        <v>1138501702.75</v>
      </c>
      <c r="AU9" s="24">
        <f>AS9/AT9*100</f>
        <v>2.4701652331367141</v>
      </c>
      <c r="AV9" s="25">
        <v>30</v>
      </c>
      <c r="AW9" s="25">
        <v>20</v>
      </c>
      <c r="AX9" s="21">
        <f t="shared" si="13"/>
        <v>0.66666666666666663</v>
      </c>
      <c r="AY9" s="22">
        <v>10</v>
      </c>
      <c r="AZ9" s="37">
        <v>12839</v>
      </c>
      <c r="BA9" s="24">
        <f t="shared" si="14"/>
        <v>7.7887685956850222E-2</v>
      </c>
      <c r="BB9" s="25">
        <v>30</v>
      </c>
      <c r="BC9" s="25">
        <v>30</v>
      </c>
      <c r="BD9" s="25">
        <f t="shared" si="15"/>
        <v>1</v>
      </c>
      <c r="BE9" s="20">
        <v>72</v>
      </c>
      <c r="BF9" s="26">
        <v>12742</v>
      </c>
      <c r="BG9" s="27">
        <f t="shared" si="16"/>
        <v>0.56506043007377182</v>
      </c>
      <c r="BH9" s="20">
        <v>20</v>
      </c>
      <c r="BI9" s="25">
        <v>20</v>
      </c>
      <c r="BJ9" s="25">
        <f t="shared" si="17"/>
        <v>1</v>
      </c>
      <c r="BK9" s="20">
        <v>0</v>
      </c>
      <c r="BL9" s="70">
        <v>1914</v>
      </c>
      <c r="BM9" s="20">
        <f t="shared" si="18"/>
        <v>0</v>
      </c>
      <c r="BN9" s="20">
        <v>40</v>
      </c>
      <c r="BO9" s="25">
        <v>40</v>
      </c>
      <c r="BP9" s="25">
        <v>1</v>
      </c>
      <c r="BQ9" s="26">
        <v>1756</v>
      </c>
      <c r="BR9" s="29">
        <v>1805</v>
      </c>
      <c r="BS9" s="25">
        <f t="shared" si="19"/>
        <v>97.285318559556785</v>
      </c>
      <c r="BT9" s="20">
        <v>30</v>
      </c>
      <c r="BU9" s="25">
        <v>30</v>
      </c>
      <c r="BV9" s="25">
        <f t="shared" si="20"/>
        <v>1</v>
      </c>
      <c r="BW9" s="20">
        <v>0</v>
      </c>
      <c r="BX9" s="26">
        <v>8615</v>
      </c>
      <c r="BY9" s="25">
        <f t="shared" si="21"/>
        <v>0</v>
      </c>
      <c r="BZ9" s="20">
        <v>30</v>
      </c>
      <c r="CA9" s="25">
        <v>30</v>
      </c>
      <c r="CB9" s="25">
        <v>1</v>
      </c>
      <c r="CC9" s="20"/>
      <c r="CD9" s="20">
        <v>30</v>
      </c>
      <c r="CE9" s="25">
        <v>0</v>
      </c>
      <c r="CF9" s="21">
        <f t="shared" si="22"/>
        <v>0</v>
      </c>
      <c r="CG9" s="25">
        <v>100</v>
      </c>
      <c r="CH9" s="20">
        <v>10</v>
      </c>
      <c r="CI9" s="25">
        <v>10</v>
      </c>
      <c r="CJ9" s="25">
        <f t="shared" si="23"/>
        <v>1</v>
      </c>
      <c r="CK9" s="30">
        <v>0.56000000000000005</v>
      </c>
      <c r="CL9" s="20">
        <v>20</v>
      </c>
      <c r="CM9" s="25">
        <v>20</v>
      </c>
      <c r="CN9" s="25">
        <f t="shared" si="24"/>
        <v>1</v>
      </c>
      <c r="CO9" s="20"/>
      <c r="CP9" s="20">
        <v>40</v>
      </c>
      <c r="CQ9" s="25"/>
      <c r="CR9" s="25">
        <f t="shared" si="25"/>
        <v>0</v>
      </c>
      <c r="CS9" s="20"/>
      <c r="CT9" s="20">
        <v>20</v>
      </c>
      <c r="CU9" s="25">
        <v>0</v>
      </c>
      <c r="CV9" s="25">
        <f t="shared" si="26"/>
        <v>0</v>
      </c>
      <c r="CW9" s="22">
        <v>12</v>
      </c>
      <c r="CX9" s="33">
        <v>12839</v>
      </c>
      <c r="CY9" s="33">
        <f t="shared" si="27"/>
        <v>9.3465223148220269E-2</v>
      </c>
      <c r="CZ9" s="64">
        <v>20</v>
      </c>
      <c r="DA9" s="25">
        <v>20</v>
      </c>
      <c r="DB9" s="21">
        <f t="shared" si="28"/>
        <v>1</v>
      </c>
      <c r="DC9" s="13">
        <f t="shared" si="29"/>
        <v>550</v>
      </c>
      <c r="DD9" s="13">
        <f t="shared" si="30"/>
        <v>369.28571428571428</v>
      </c>
      <c r="DE9" s="31">
        <f t="shared" si="31"/>
        <v>0.67142857142857137</v>
      </c>
      <c r="DF9" s="47"/>
      <c r="DI9" s="35"/>
      <c r="DJ9" s="66"/>
      <c r="DK9" s="19"/>
      <c r="FC9" s="50"/>
      <c r="FD9" s="50"/>
      <c r="FE9" s="50"/>
      <c r="FF9" s="50"/>
    </row>
    <row r="10" spans="1:162" ht="37.5" customHeight="1" x14ac:dyDescent="0.25">
      <c r="A10" s="2" t="s">
        <v>32</v>
      </c>
      <c r="B10" s="67" t="s">
        <v>81</v>
      </c>
      <c r="C10" s="20">
        <v>134</v>
      </c>
      <c r="D10" s="20">
        <v>207</v>
      </c>
      <c r="E10" s="21">
        <f t="shared" si="2"/>
        <v>64.734299516908209</v>
      </c>
      <c r="F10" s="64">
        <v>30</v>
      </c>
      <c r="G10" s="21">
        <f t="shared" si="3"/>
        <v>27.74327122153209</v>
      </c>
      <c r="H10" s="21">
        <f t="shared" si="4"/>
        <v>0.92477570738440307</v>
      </c>
      <c r="I10" s="22">
        <v>1</v>
      </c>
      <c r="J10" s="29">
        <v>22297</v>
      </c>
      <c r="K10" s="71">
        <f t="shared" si="5"/>
        <v>4.4849082836255997E-3</v>
      </c>
      <c r="L10" s="20">
        <v>30</v>
      </c>
      <c r="M10" s="25">
        <v>30</v>
      </c>
      <c r="N10" s="25">
        <v>1</v>
      </c>
      <c r="O10" s="22">
        <v>9</v>
      </c>
      <c r="P10" s="26">
        <v>22297</v>
      </c>
      <c r="Q10" s="27">
        <f t="shared" si="6"/>
        <v>4.0364174552630395E-2</v>
      </c>
      <c r="R10" s="20">
        <v>30</v>
      </c>
      <c r="S10" s="25">
        <v>30</v>
      </c>
      <c r="T10" s="25">
        <f>S10/R10</f>
        <v>1</v>
      </c>
      <c r="U10" s="22">
        <v>0</v>
      </c>
      <c r="V10" s="29">
        <v>22177</v>
      </c>
      <c r="W10" s="25">
        <f t="shared" si="7"/>
        <v>0</v>
      </c>
      <c r="X10" s="25">
        <v>30</v>
      </c>
      <c r="Y10" s="25">
        <v>30</v>
      </c>
      <c r="Z10" s="25">
        <f t="shared" si="0"/>
        <v>1</v>
      </c>
      <c r="AA10" s="20">
        <v>0</v>
      </c>
      <c r="AB10" s="25">
        <v>30</v>
      </c>
      <c r="AC10" s="25">
        <v>30</v>
      </c>
      <c r="AD10" s="21">
        <f t="shared" si="8"/>
        <v>1</v>
      </c>
      <c r="AE10" s="20">
        <v>1</v>
      </c>
      <c r="AF10" s="25">
        <v>30</v>
      </c>
      <c r="AG10" s="25">
        <v>27</v>
      </c>
      <c r="AH10" s="25">
        <f t="shared" si="9"/>
        <v>0.9</v>
      </c>
      <c r="AI10" s="25">
        <v>83</v>
      </c>
      <c r="AJ10" s="25">
        <v>30</v>
      </c>
      <c r="AK10" s="25">
        <v>0</v>
      </c>
      <c r="AL10" s="25">
        <f t="shared" si="10"/>
        <v>0</v>
      </c>
      <c r="AM10" s="22">
        <v>3</v>
      </c>
      <c r="AN10" s="22">
        <v>4</v>
      </c>
      <c r="AO10" s="22">
        <f t="shared" si="11"/>
        <v>75</v>
      </c>
      <c r="AP10" s="25">
        <v>20</v>
      </c>
      <c r="AQ10" s="25">
        <v>0</v>
      </c>
      <c r="AR10" s="21">
        <f t="shared" si="1"/>
        <v>0</v>
      </c>
      <c r="AS10" s="65">
        <v>21015830.43</v>
      </c>
      <c r="AT10" s="65">
        <v>2284500611.3000002</v>
      </c>
      <c r="AU10" s="24">
        <f t="shared" ref="AU10:AU22" si="32">AS10/AT10*100</f>
        <v>0.91993104865228714</v>
      </c>
      <c r="AV10" s="25">
        <v>30</v>
      </c>
      <c r="AW10" s="25">
        <v>20</v>
      </c>
      <c r="AX10" s="21">
        <f t="shared" si="13"/>
        <v>0.66666666666666663</v>
      </c>
      <c r="AY10" s="22">
        <v>0</v>
      </c>
      <c r="AZ10" s="29">
        <v>22177</v>
      </c>
      <c r="BA10" s="22">
        <f t="shared" si="14"/>
        <v>0</v>
      </c>
      <c r="BB10" s="25">
        <v>30</v>
      </c>
      <c r="BC10" s="25">
        <v>30</v>
      </c>
      <c r="BD10" s="25">
        <f t="shared" si="15"/>
        <v>1</v>
      </c>
      <c r="BE10" s="20">
        <v>88</v>
      </c>
      <c r="BF10" s="26">
        <v>22297</v>
      </c>
      <c r="BG10" s="27">
        <f t="shared" si="16"/>
        <v>0.39467192895905284</v>
      </c>
      <c r="BH10" s="20">
        <v>20</v>
      </c>
      <c r="BI10" s="25">
        <v>20</v>
      </c>
      <c r="BJ10" s="25">
        <f t="shared" si="17"/>
        <v>1</v>
      </c>
      <c r="BK10" s="20">
        <v>1</v>
      </c>
      <c r="BL10" s="26">
        <v>5398</v>
      </c>
      <c r="BM10" s="27">
        <f t="shared" si="18"/>
        <v>1.8525379770285292E-2</v>
      </c>
      <c r="BN10" s="20">
        <v>40</v>
      </c>
      <c r="BO10" s="25">
        <v>40</v>
      </c>
      <c r="BP10" s="25">
        <v>1</v>
      </c>
      <c r="BQ10" s="26">
        <v>3317</v>
      </c>
      <c r="BR10" s="23">
        <v>3321</v>
      </c>
      <c r="BS10" s="25">
        <f t="shared" si="19"/>
        <v>99.87955435109906</v>
      </c>
      <c r="BT10" s="20">
        <v>30</v>
      </c>
      <c r="BU10" s="25">
        <v>30</v>
      </c>
      <c r="BV10" s="25">
        <f t="shared" si="20"/>
        <v>1</v>
      </c>
      <c r="BW10" s="20">
        <v>0</v>
      </c>
      <c r="BX10" s="26">
        <v>9006</v>
      </c>
      <c r="BY10" s="25">
        <f t="shared" si="21"/>
        <v>0</v>
      </c>
      <c r="BZ10" s="20">
        <v>30</v>
      </c>
      <c r="CA10" s="25">
        <v>30</v>
      </c>
      <c r="CB10" s="25">
        <v>1</v>
      </c>
      <c r="CC10" s="20">
        <v>1</v>
      </c>
      <c r="CD10" s="20">
        <v>30</v>
      </c>
      <c r="CE10" s="25">
        <v>20</v>
      </c>
      <c r="CF10" s="21">
        <f t="shared" si="22"/>
        <v>0.66666666666666663</v>
      </c>
      <c r="CG10" s="25">
        <v>0</v>
      </c>
      <c r="CH10" s="20">
        <v>10</v>
      </c>
      <c r="CI10" s="25">
        <v>0</v>
      </c>
      <c r="CJ10" s="25">
        <f t="shared" si="23"/>
        <v>0</v>
      </c>
      <c r="CK10" s="34">
        <v>0.83499999999999996</v>
      </c>
      <c r="CL10" s="20">
        <v>20</v>
      </c>
      <c r="CM10" s="25">
        <v>20</v>
      </c>
      <c r="CN10" s="25">
        <f t="shared" si="24"/>
        <v>1</v>
      </c>
      <c r="CO10" s="20"/>
      <c r="CP10" s="20">
        <v>40</v>
      </c>
      <c r="CQ10" s="25"/>
      <c r="CR10" s="25">
        <f t="shared" si="25"/>
        <v>0</v>
      </c>
      <c r="CS10" s="20"/>
      <c r="CT10" s="20">
        <v>20</v>
      </c>
      <c r="CU10" s="25">
        <v>0</v>
      </c>
      <c r="CV10" s="25">
        <f t="shared" si="26"/>
        <v>0</v>
      </c>
      <c r="CW10" s="25"/>
      <c r="CX10" s="29">
        <v>22177</v>
      </c>
      <c r="CY10" s="22">
        <f t="shared" si="27"/>
        <v>0</v>
      </c>
      <c r="CZ10" s="64">
        <v>20</v>
      </c>
      <c r="DA10" s="25">
        <v>20</v>
      </c>
      <c r="DB10" s="21">
        <f t="shared" si="28"/>
        <v>1</v>
      </c>
      <c r="DC10" s="13">
        <f t="shared" si="29"/>
        <v>550</v>
      </c>
      <c r="DD10" s="13">
        <f t="shared" si="30"/>
        <v>404.7432712215321</v>
      </c>
      <c r="DE10" s="31">
        <f t="shared" si="31"/>
        <v>0.73589685676642203</v>
      </c>
      <c r="DF10" s="47"/>
      <c r="DI10" s="32"/>
      <c r="DJ10" s="66"/>
      <c r="DK10" s="19"/>
      <c r="DL10" s="72"/>
      <c r="FC10" s="50"/>
      <c r="FD10" s="50"/>
      <c r="FE10" s="50"/>
      <c r="FF10" s="50"/>
    </row>
    <row r="11" spans="1:162" s="68" customFormat="1" ht="26.25" customHeight="1" x14ac:dyDescent="0.25">
      <c r="A11" s="2" t="s">
        <v>97</v>
      </c>
      <c r="B11" s="63" t="s">
        <v>82</v>
      </c>
      <c r="C11" s="20">
        <v>37</v>
      </c>
      <c r="D11" s="20">
        <v>64</v>
      </c>
      <c r="E11" s="21">
        <f t="shared" si="2"/>
        <v>57.8125</v>
      </c>
      <c r="F11" s="64">
        <v>30</v>
      </c>
      <c r="G11" s="21">
        <f t="shared" si="3"/>
        <v>24.776785714285715</v>
      </c>
      <c r="H11" s="21">
        <f t="shared" si="4"/>
        <v>0.82589285714285721</v>
      </c>
      <c r="I11" s="23">
        <v>4</v>
      </c>
      <c r="J11" s="23">
        <v>13436</v>
      </c>
      <c r="K11" s="33">
        <f t="shared" si="5"/>
        <v>2.9770765108663295E-2</v>
      </c>
      <c r="L11" s="25">
        <v>30</v>
      </c>
      <c r="M11" s="25">
        <v>30</v>
      </c>
      <c r="N11" s="25">
        <f>M11/L11</f>
        <v>1</v>
      </c>
      <c r="O11" s="23">
        <v>11</v>
      </c>
      <c r="P11" s="25">
        <v>13436</v>
      </c>
      <c r="Q11" s="27">
        <f t="shared" si="6"/>
        <v>8.1869604048824055E-2</v>
      </c>
      <c r="R11" s="25">
        <v>30</v>
      </c>
      <c r="S11" s="25">
        <v>30</v>
      </c>
      <c r="T11" s="25">
        <v>1</v>
      </c>
      <c r="U11" s="22">
        <v>0</v>
      </c>
      <c r="V11" s="23">
        <v>13365</v>
      </c>
      <c r="W11" s="25">
        <f t="shared" si="7"/>
        <v>0</v>
      </c>
      <c r="X11" s="25">
        <v>30</v>
      </c>
      <c r="Y11" s="25">
        <v>30</v>
      </c>
      <c r="Z11" s="25">
        <f t="shared" si="0"/>
        <v>1</v>
      </c>
      <c r="AA11" s="25">
        <v>1</v>
      </c>
      <c r="AB11" s="25">
        <v>30</v>
      </c>
      <c r="AC11" s="25">
        <v>0</v>
      </c>
      <c r="AD11" s="21">
        <f t="shared" si="8"/>
        <v>0</v>
      </c>
      <c r="AE11" s="25">
        <v>5</v>
      </c>
      <c r="AF11" s="25">
        <v>30</v>
      </c>
      <c r="AG11" s="25">
        <v>15</v>
      </c>
      <c r="AH11" s="25">
        <f t="shared" si="9"/>
        <v>0.5</v>
      </c>
      <c r="AI11" s="25">
        <v>119</v>
      </c>
      <c r="AJ11" s="25">
        <v>30</v>
      </c>
      <c r="AK11" s="25">
        <v>0</v>
      </c>
      <c r="AL11" s="25">
        <f t="shared" si="10"/>
        <v>0</v>
      </c>
      <c r="AM11" s="23">
        <v>0</v>
      </c>
      <c r="AN11" s="23">
        <v>31</v>
      </c>
      <c r="AO11" s="22">
        <f t="shared" si="11"/>
        <v>0</v>
      </c>
      <c r="AP11" s="25">
        <v>20</v>
      </c>
      <c r="AQ11" s="25">
        <v>20</v>
      </c>
      <c r="AR11" s="21">
        <f t="shared" si="1"/>
        <v>1</v>
      </c>
      <c r="AS11" s="65">
        <v>9305293.0899999999</v>
      </c>
      <c r="AT11" s="65">
        <v>1377202772.48</v>
      </c>
      <c r="AU11" s="24">
        <f t="shared" si="32"/>
        <v>0.67566616012858294</v>
      </c>
      <c r="AV11" s="25">
        <v>30</v>
      </c>
      <c r="AW11" s="25">
        <v>20</v>
      </c>
      <c r="AX11" s="21">
        <f t="shared" si="13"/>
        <v>0.66666666666666663</v>
      </c>
      <c r="AY11" s="23">
        <v>7</v>
      </c>
      <c r="AZ11" s="23">
        <v>13365</v>
      </c>
      <c r="BA11" s="33">
        <f t="shared" si="14"/>
        <v>5.2375607931163484E-2</v>
      </c>
      <c r="BB11" s="25">
        <v>30</v>
      </c>
      <c r="BC11" s="25">
        <v>30</v>
      </c>
      <c r="BD11" s="25">
        <f t="shared" si="15"/>
        <v>1</v>
      </c>
      <c r="BE11" s="25">
        <v>110</v>
      </c>
      <c r="BF11" s="25">
        <v>13436</v>
      </c>
      <c r="BG11" s="27">
        <f t="shared" si="16"/>
        <v>0.81869604048824052</v>
      </c>
      <c r="BH11" s="25">
        <v>20</v>
      </c>
      <c r="BI11" s="25">
        <v>20</v>
      </c>
      <c r="BJ11" s="25">
        <f t="shared" si="17"/>
        <v>1</v>
      </c>
      <c r="BK11" s="25">
        <v>0</v>
      </c>
      <c r="BL11" s="25">
        <v>1554</v>
      </c>
      <c r="BM11" s="20">
        <f t="shared" si="18"/>
        <v>0</v>
      </c>
      <c r="BN11" s="25">
        <v>40</v>
      </c>
      <c r="BO11" s="25">
        <v>40</v>
      </c>
      <c r="BP11" s="25">
        <v>1</v>
      </c>
      <c r="BQ11" s="25">
        <v>552</v>
      </c>
      <c r="BR11" s="26">
        <v>554</v>
      </c>
      <c r="BS11" s="25">
        <f t="shared" si="19"/>
        <v>99.638989169675085</v>
      </c>
      <c r="BT11" s="20">
        <v>30</v>
      </c>
      <c r="BU11" s="25">
        <v>30</v>
      </c>
      <c r="BV11" s="25">
        <f t="shared" si="20"/>
        <v>1</v>
      </c>
      <c r="BW11" s="25">
        <v>0</v>
      </c>
      <c r="BX11" s="25">
        <v>7564</v>
      </c>
      <c r="BY11" s="25">
        <f t="shared" si="21"/>
        <v>0</v>
      </c>
      <c r="BZ11" s="20">
        <v>30</v>
      </c>
      <c r="CA11" s="25">
        <v>30</v>
      </c>
      <c r="CB11" s="25">
        <v>1</v>
      </c>
      <c r="CC11" s="25">
        <v>2</v>
      </c>
      <c r="CD11" s="25">
        <v>30</v>
      </c>
      <c r="CE11" s="25">
        <v>20</v>
      </c>
      <c r="CF11" s="21">
        <f t="shared" si="22"/>
        <v>0.66666666666666663</v>
      </c>
      <c r="CG11" s="25">
        <v>100</v>
      </c>
      <c r="CH11" s="25">
        <v>10</v>
      </c>
      <c r="CI11" s="25">
        <v>10</v>
      </c>
      <c r="CJ11" s="25">
        <f t="shared" si="23"/>
        <v>1</v>
      </c>
      <c r="CK11" s="30">
        <v>0.94</v>
      </c>
      <c r="CL11" s="20">
        <v>20</v>
      </c>
      <c r="CM11" s="25">
        <v>20</v>
      </c>
      <c r="CN11" s="25">
        <f t="shared" si="24"/>
        <v>1</v>
      </c>
      <c r="CO11" s="20"/>
      <c r="CP11" s="20">
        <v>40</v>
      </c>
      <c r="CQ11" s="25"/>
      <c r="CR11" s="25">
        <f t="shared" si="25"/>
        <v>0</v>
      </c>
      <c r="CS11" s="20"/>
      <c r="CT11" s="20">
        <v>20</v>
      </c>
      <c r="CU11" s="25">
        <v>0</v>
      </c>
      <c r="CV11" s="25">
        <f t="shared" si="26"/>
        <v>0</v>
      </c>
      <c r="CW11" s="22">
        <v>2</v>
      </c>
      <c r="CX11" s="23">
        <v>13365</v>
      </c>
      <c r="CY11" s="33">
        <f t="shared" si="27"/>
        <v>1.4964459408903853E-2</v>
      </c>
      <c r="CZ11" s="64">
        <v>20</v>
      </c>
      <c r="DA11" s="25">
        <v>20</v>
      </c>
      <c r="DB11" s="21">
        <f t="shared" si="28"/>
        <v>1</v>
      </c>
      <c r="DC11" s="13">
        <f t="shared" si="29"/>
        <v>550</v>
      </c>
      <c r="DD11" s="13">
        <f t="shared" si="30"/>
        <v>389.77678571428572</v>
      </c>
      <c r="DE11" s="31">
        <f t="shared" si="31"/>
        <v>0.708685064935065</v>
      </c>
      <c r="DI11" s="35"/>
      <c r="DJ11" s="66"/>
      <c r="DK11" s="1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</row>
    <row r="12" spans="1:162" s="77" customFormat="1" ht="48" customHeight="1" x14ac:dyDescent="0.25">
      <c r="A12" s="2" t="s">
        <v>33</v>
      </c>
      <c r="B12" s="73" t="s">
        <v>83</v>
      </c>
      <c r="C12" s="20">
        <v>215</v>
      </c>
      <c r="D12" s="20">
        <v>259</v>
      </c>
      <c r="E12" s="21">
        <f t="shared" si="2"/>
        <v>83.011583011583014</v>
      </c>
      <c r="F12" s="74">
        <v>30</v>
      </c>
      <c r="G12" s="21">
        <v>30</v>
      </c>
      <c r="H12" s="21">
        <f t="shared" si="4"/>
        <v>1</v>
      </c>
      <c r="I12" s="20">
        <v>3</v>
      </c>
      <c r="J12" s="26">
        <v>10588</v>
      </c>
      <c r="K12" s="33">
        <f t="shared" si="5"/>
        <v>2.8333962976955045E-2</v>
      </c>
      <c r="L12" s="20">
        <v>30</v>
      </c>
      <c r="M12" s="25">
        <v>30</v>
      </c>
      <c r="N12" s="25">
        <v>1</v>
      </c>
      <c r="O12" s="20">
        <v>12</v>
      </c>
      <c r="P12" s="75">
        <v>10588</v>
      </c>
      <c r="Q12" s="27">
        <f t="shared" si="6"/>
        <v>0.11333585190782018</v>
      </c>
      <c r="R12" s="20">
        <v>30</v>
      </c>
      <c r="S12" s="25">
        <v>30</v>
      </c>
      <c r="T12" s="25">
        <v>1</v>
      </c>
      <c r="U12" s="22">
        <v>0</v>
      </c>
      <c r="V12" s="26">
        <v>10555</v>
      </c>
      <c r="W12" s="25">
        <f t="shared" si="7"/>
        <v>0</v>
      </c>
      <c r="X12" s="25">
        <v>30</v>
      </c>
      <c r="Y12" s="25">
        <v>30</v>
      </c>
      <c r="Z12" s="25">
        <f t="shared" si="0"/>
        <v>1</v>
      </c>
      <c r="AA12" s="20">
        <v>0</v>
      </c>
      <c r="AB12" s="25">
        <v>30</v>
      </c>
      <c r="AC12" s="25">
        <v>30</v>
      </c>
      <c r="AD12" s="21">
        <f t="shared" si="8"/>
        <v>1</v>
      </c>
      <c r="AE12" s="20">
        <v>0</v>
      </c>
      <c r="AF12" s="25">
        <v>30</v>
      </c>
      <c r="AG12" s="25">
        <v>30</v>
      </c>
      <c r="AH12" s="25">
        <f t="shared" si="9"/>
        <v>1</v>
      </c>
      <c r="AI12" s="25">
        <v>73</v>
      </c>
      <c r="AJ12" s="25">
        <v>30</v>
      </c>
      <c r="AK12" s="25">
        <v>0</v>
      </c>
      <c r="AL12" s="25">
        <f t="shared" si="10"/>
        <v>0</v>
      </c>
      <c r="AM12" s="20">
        <v>0</v>
      </c>
      <c r="AN12" s="20">
        <v>47</v>
      </c>
      <c r="AO12" s="20">
        <f t="shared" si="11"/>
        <v>0</v>
      </c>
      <c r="AP12" s="25">
        <v>20</v>
      </c>
      <c r="AQ12" s="25">
        <v>20</v>
      </c>
      <c r="AR12" s="21">
        <f t="shared" si="1"/>
        <v>1</v>
      </c>
      <c r="AS12" s="76">
        <v>18650512.379999999</v>
      </c>
      <c r="AT12" s="76">
        <v>1006626599.51</v>
      </c>
      <c r="AU12" s="24">
        <f t="shared" si="32"/>
        <v>1.8527736490450968</v>
      </c>
      <c r="AV12" s="25">
        <v>30</v>
      </c>
      <c r="AW12" s="25">
        <v>20</v>
      </c>
      <c r="AX12" s="21">
        <f t="shared" si="13"/>
        <v>0.66666666666666663</v>
      </c>
      <c r="AY12" s="20">
        <v>8</v>
      </c>
      <c r="AZ12" s="26">
        <v>10555</v>
      </c>
      <c r="BA12" s="27">
        <f t="shared" si="14"/>
        <v>7.5793462813832313E-2</v>
      </c>
      <c r="BB12" s="25">
        <v>30</v>
      </c>
      <c r="BC12" s="25">
        <v>30</v>
      </c>
      <c r="BD12" s="25">
        <f t="shared" si="15"/>
        <v>1</v>
      </c>
      <c r="BE12" s="20">
        <v>46</v>
      </c>
      <c r="BF12" s="26">
        <v>10588</v>
      </c>
      <c r="BG12" s="27">
        <f t="shared" si="16"/>
        <v>0.43445409897997733</v>
      </c>
      <c r="BH12" s="20">
        <v>20</v>
      </c>
      <c r="BI12" s="25">
        <v>20</v>
      </c>
      <c r="BJ12" s="25">
        <f t="shared" si="17"/>
        <v>1</v>
      </c>
      <c r="BK12" s="20">
        <v>0</v>
      </c>
      <c r="BL12" s="26">
        <v>1319</v>
      </c>
      <c r="BM12" s="20">
        <f t="shared" si="18"/>
        <v>0</v>
      </c>
      <c r="BN12" s="20">
        <v>40</v>
      </c>
      <c r="BO12" s="25">
        <v>40</v>
      </c>
      <c r="BP12" s="25">
        <v>1</v>
      </c>
      <c r="BQ12" s="26">
        <v>2299</v>
      </c>
      <c r="BR12" s="29">
        <v>2306</v>
      </c>
      <c r="BS12" s="25">
        <f t="shared" si="19"/>
        <v>99.696444058976581</v>
      </c>
      <c r="BT12" s="20">
        <v>30</v>
      </c>
      <c r="BU12" s="25">
        <v>30</v>
      </c>
      <c r="BV12" s="25">
        <f t="shared" si="20"/>
        <v>1</v>
      </c>
      <c r="BW12" s="20">
        <v>0</v>
      </c>
      <c r="BX12" s="20">
        <v>6383</v>
      </c>
      <c r="BY12" s="25">
        <f t="shared" si="21"/>
        <v>0</v>
      </c>
      <c r="BZ12" s="20">
        <v>30</v>
      </c>
      <c r="CA12" s="25">
        <v>30</v>
      </c>
      <c r="CB12" s="25">
        <v>1</v>
      </c>
      <c r="CC12" s="20">
        <v>0</v>
      </c>
      <c r="CD12" s="20">
        <v>30</v>
      </c>
      <c r="CE12" s="25">
        <v>30</v>
      </c>
      <c r="CF12" s="21">
        <f t="shared" si="22"/>
        <v>1</v>
      </c>
      <c r="CG12" s="25">
        <v>0</v>
      </c>
      <c r="CH12" s="25">
        <v>10</v>
      </c>
      <c r="CI12" s="25">
        <v>0</v>
      </c>
      <c r="CJ12" s="25">
        <f t="shared" si="23"/>
        <v>0</v>
      </c>
      <c r="CK12" s="34">
        <v>0.59599999999999997</v>
      </c>
      <c r="CL12" s="20">
        <v>20</v>
      </c>
      <c r="CM12" s="25">
        <v>20</v>
      </c>
      <c r="CN12" s="25">
        <f t="shared" si="24"/>
        <v>1</v>
      </c>
      <c r="CO12" s="39" t="s">
        <v>118</v>
      </c>
      <c r="CP12" s="20">
        <v>40</v>
      </c>
      <c r="CQ12" s="25">
        <v>20</v>
      </c>
      <c r="CR12" s="25">
        <f t="shared" si="25"/>
        <v>0.5</v>
      </c>
      <c r="CS12" s="20">
        <v>12</v>
      </c>
      <c r="CT12" s="20">
        <v>20</v>
      </c>
      <c r="CU12" s="25">
        <v>0</v>
      </c>
      <c r="CV12" s="25">
        <f t="shared" si="26"/>
        <v>0</v>
      </c>
      <c r="CW12" s="20">
        <v>13</v>
      </c>
      <c r="CX12" s="26">
        <v>10555</v>
      </c>
      <c r="CY12" s="24">
        <f t="shared" si="27"/>
        <v>0.12316437707247749</v>
      </c>
      <c r="CZ12" s="74">
        <v>20</v>
      </c>
      <c r="DA12" s="25">
        <v>20</v>
      </c>
      <c r="DB12" s="21">
        <f t="shared" si="28"/>
        <v>1</v>
      </c>
      <c r="DC12" s="13">
        <f t="shared" si="29"/>
        <v>550</v>
      </c>
      <c r="DD12" s="13">
        <f t="shared" si="30"/>
        <v>460</v>
      </c>
      <c r="DE12" s="31">
        <f t="shared" si="31"/>
        <v>0.83636363636363631</v>
      </c>
      <c r="DI12" s="78"/>
      <c r="DJ12" s="61"/>
      <c r="DK12" s="1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</row>
    <row r="13" spans="1:162" ht="33.75" customHeight="1" x14ac:dyDescent="0.25">
      <c r="A13" s="2" t="s">
        <v>98</v>
      </c>
      <c r="B13" s="67" t="s">
        <v>84</v>
      </c>
      <c r="C13" s="20">
        <v>148</v>
      </c>
      <c r="D13" s="20">
        <v>225</v>
      </c>
      <c r="E13" s="21">
        <f t="shared" si="2"/>
        <v>65.777777777777786</v>
      </c>
      <c r="F13" s="64">
        <v>30</v>
      </c>
      <c r="G13" s="21">
        <f t="shared" si="3"/>
        <v>28.190476190476193</v>
      </c>
      <c r="H13" s="21">
        <f t="shared" si="4"/>
        <v>0.93968253968253979</v>
      </c>
      <c r="I13" s="22">
        <v>6</v>
      </c>
      <c r="J13" s="29">
        <v>8366</v>
      </c>
      <c r="K13" s="33">
        <f t="shared" si="5"/>
        <v>7.1718862060721963E-2</v>
      </c>
      <c r="L13" s="20">
        <v>30</v>
      </c>
      <c r="M13" s="25">
        <v>30</v>
      </c>
      <c r="N13" s="25">
        <v>1</v>
      </c>
      <c r="O13" s="22">
        <v>1</v>
      </c>
      <c r="P13" s="80">
        <v>8366</v>
      </c>
      <c r="Q13" s="27">
        <f t="shared" si="6"/>
        <v>1.1953143676786996E-2</v>
      </c>
      <c r="R13" s="20">
        <v>30</v>
      </c>
      <c r="S13" s="25">
        <v>30</v>
      </c>
      <c r="T13" s="25">
        <f t="shared" ref="T13:T19" si="33">S13/R13</f>
        <v>1</v>
      </c>
      <c r="U13" s="22">
        <v>0</v>
      </c>
      <c r="V13" s="29">
        <v>8308</v>
      </c>
      <c r="W13" s="25">
        <f t="shared" si="7"/>
        <v>0</v>
      </c>
      <c r="X13" s="25">
        <v>30</v>
      </c>
      <c r="Y13" s="25">
        <v>30</v>
      </c>
      <c r="Z13" s="25">
        <f t="shared" si="0"/>
        <v>1</v>
      </c>
      <c r="AA13" s="20">
        <v>2</v>
      </c>
      <c r="AB13" s="25">
        <v>30</v>
      </c>
      <c r="AC13" s="25">
        <v>0</v>
      </c>
      <c r="AD13" s="21">
        <f t="shared" si="8"/>
        <v>0</v>
      </c>
      <c r="AE13" s="20">
        <v>22</v>
      </c>
      <c r="AF13" s="25">
        <v>30</v>
      </c>
      <c r="AG13" s="25">
        <v>0</v>
      </c>
      <c r="AH13" s="25">
        <f t="shared" si="9"/>
        <v>0</v>
      </c>
      <c r="AI13" s="25">
        <v>75</v>
      </c>
      <c r="AJ13" s="25">
        <v>30</v>
      </c>
      <c r="AK13" s="25">
        <v>0</v>
      </c>
      <c r="AL13" s="25">
        <f t="shared" si="10"/>
        <v>0</v>
      </c>
      <c r="AM13" s="22">
        <v>0</v>
      </c>
      <c r="AN13" s="22">
        <v>0</v>
      </c>
      <c r="AO13" s="22">
        <v>0</v>
      </c>
      <c r="AP13" s="25">
        <v>20</v>
      </c>
      <c r="AQ13" s="25">
        <v>20</v>
      </c>
      <c r="AR13" s="21">
        <f t="shared" si="1"/>
        <v>1</v>
      </c>
      <c r="AS13" s="65">
        <v>8377233.5800000001</v>
      </c>
      <c r="AT13" s="65">
        <v>780950899.61000001</v>
      </c>
      <c r="AU13" s="24">
        <f t="shared" si="32"/>
        <v>1.0726965785151814</v>
      </c>
      <c r="AV13" s="25">
        <v>30</v>
      </c>
      <c r="AW13" s="25">
        <v>20</v>
      </c>
      <c r="AX13" s="21">
        <f t="shared" si="13"/>
        <v>0.66666666666666663</v>
      </c>
      <c r="AY13" s="22">
        <v>0</v>
      </c>
      <c r="AZ13" s="29">
        <v>8308</v>
      </c>
      <c r="BA13" s="22">
        <f t="shared" si="14"/>
        <v>0</v>
      </c>
      <c r="BB13" s="25">
        <v>30</v>
      </c>
      <c r="BC13" s="25">
        <v>30</v>
      </c>
      <c r="BD13" s="25">
        <f t="shared" si="15"/>
        <v>1</v>
      </c>
      <c r="BE13" s="20">
        <v>33</v>
      </c>
      <c r="BF13" s="26">
        <v>8366</v>
      </c>
      <c r="BG13" s="27">
        <f t="shared" si="16"/>
        <v>0.39445374133397088</v>
      </c>
      <c r="BH13" s="20">
        <v>20</v>
      </c>
      <c r="BI13" s="25">
        <v>20</v>
      </c>
      <c r="BJ13" s="25">
        <f t="shared" si="17"/>
        <v>1</v>
      </c>
      <c r="BK13" s="20">
        <v>1</v>
      </c>
      <c r="BL13" s="20">
        <v>236</v>
      </c>
      <c r="BM13" s="21">
        <f t="shared" si="18"/>
        <v>0.42372881355932202</v>
      </c>
      <c r="BN13" s="20">
        <v>40</v>
      </c>
      <c r="BO13" s="25">
        <v>40</v>
      </c>
      <c r="BP13" s="25">
        <v>1</v>
      </c>
      <c r="BQ13" s="20">
        <v>907</v>
      </c>
      <c r="BR13" s="29">
        <v>907</v>
      </c>
      <c r="BS13" s="25">
        <f t="shared" si="19"/>
        <v>100</v>
      </c>
      <c r="BT13" s="20">
        <v>30</v>
      </c>
      <c r="BU13" s="25">
        <v>30</v>
      </c>
      <c r="BV13" s="25">
        <f t="shared" si="20"/>
        <v>1</v>
      </c>
      <c r="BW13" s="20">
        <v>0</v>
      </c>
      <c r="BX13" s="26">
        <v>4306</v>
      </c>
      <c r="BY13" s="25">
        <f t="shared" si="21"/>
        <v>0</v>
      </c>
      <c r="BZ13" s="20">
        <v>30</v>
      </c>
      <c r="CA13" s="25">
        <v>30</v>
      </c>
      <c r="CB13" s="25">
        <v>1</v>
      </c>
      <c r="CC13" s="20">
        <v>2</v>
      </c>
      <c r="CD13" s="20">
        <v>30</v>
      </c>
      <c r="CE13" s="25">
        <v>20</v>
      </c>
      <c r="CF13" s="21">
        <f t="shared" si="22"/>
        <v>0.66666666666666663</v>
      </c>
      <c r="CG13" s="25">
        <v>0</v>
      </c>
      <c r="CH13" s="20">
        <v>10</v>
      </c>
      <c r="CI13" s="25">
        <v>0</v>
      </c>
      <c r="CJ13" s="25">
        <f t="shared" si="23"/>
        <v>0</v>
      </c>
      <c r="CK13" s="30">
        <v>0.95</v>
      </c>
      <c r="CL13" s="20">
        <v>20</v>
      </c>
      <c r="CM13" s="25">
        <v>20</v>
      </c>
      <c r="CN13" s="25">
        <f t="shared" si="24"/>
        <v>1</v>
      </c>
      <c r="CO13" s="20"/>
      <c r="CP13" s="20">
        <v>40</v>
      </c>
      <c r="CQ13" s="25"/>
      <c r="CR13" s="25">
        <f t="shared" si="25"/>
        <v>0</v>
      </c>
      <c r="CS13" s="20"/>
      <c r="CT13" s="20">
        <v>20</v>
      </c>
      <c r="CU13" s="25">
        <v>0</v>
      </c>
      <c r="CV13" s="25">
        <f t="shared" si="26"/>
        <v>0</v>
      </c>
      <c r="CW13" s="22">
        <v>1</v>
      </c>
      <c r="CX13" s="29">
        <v>8308</v>
      </c>
      <c r="CY13" s="33">
        <f t="shared" si="27"/>
        <v>1.2036591237361579E-2</v>
      </c>
      <c r="CZ13" s="64">
        <v>20</v>
      </c>
      <c r="DA13" s="25">
        <v>20</v>
      </c>
      <c r="DB13" s="21">
        <f t="shared" si="28"/>
        <v>1</v>
      </c>
      <c r="DC13" s="13">
        <f t="shared" si="29"/>
        <v>550</v>
      </c>
      <c r="DD13" s="13">
        <f t="shared" si="30"/>
        <v>368.1904761904762</v>
      </c>
      <c r="DE13" s="31">
        <f t="shared" si="31"/>
        <v>0.6694372294372295</v>
      </c>
      <c r="DF13" s="47"/>
      <c r="DG13" s="47"/>
      <c r="DH13" s="47"/>
      <c r="DI13" s="35"/>
      <c r="DJ13" s="66"/>
      <c r="DK13" s="19"/>
      <c r="DL13" s="69"/>
      <c r="FC13" s="50"/>
      <c r="FD13" s="50"/>
      <c r="FE13" s="50"/>
      <c r="FF13" s="50"/>
    </row>
    <row r="14" spans="1:162" ht="38.25" customHeight="1" x14ac:dyDescent="0.25">
      <c r="A14" s="2" t="s">
        <v>101</v>
      </c>
      <c r="B14" s="67" t="s">
        <v>85</v>
      </c>
      <c r="C14" s="20">
        <v>147</v>
      </c>
      <c r="D14" s="20">
        <v>220</v>
      </c>
      <c r="E14" s="21">
        <f t="shared" si="2"/>
        <v>66.818181818181827</v>
      </c>
      <c r="F14" s="64">
        <v>30</v>
      </c>
      <c r="G14" s="21">
        <f t="shared" si="3"/>
        <v>28.63636363636364</v>
      </c>
      <c r="H14" s="21">
        <f t="shared" si="4"/>
        <v>0.9545454545454547</v>
      </c>
      <c r="I14" s="22">
        <v>0</v>
      </c>
      <c r="J14" s="29">
        <v>12118</v>
      </c>
      <c r="K14" s="22">
        <f t="shared" si="5"/>
        <v>0</v>
      </c>
      <c r="L14" s="20">
        <v>30</v>
      </c>
      <c r="M14" s="25">
        <v>30</v>
      </c>
      <c r="N14" s="25">
        <v>1</v>
      </c>
      <c r="O14" s="22">
        <v>1</v>
      </c>
      <c r="P14" s="80">
        <v>12118</v>
      </c>
      <c r="Q14" s="27">
        <f t="shared" si="6"/>
        <v>8.2521868295098201E-3</v>
      </c>
      <c r="R14" s="20">
        <v>30</v>
      </c>
      <c r="S14" s="25">
        <v>30</v>
      </c>
      <c r="T14" s="25">
        <f t="shared" si="33"/>
        <v>1</v>
      </c>
      <c r="U14" s="22">
        <v>0</v>
      </c>
      <c r="V14" s="29">
        <v>12043</v>
      </c>
      <c r="W14" s="25">
        <f t="shared" si="7"/>
        <v>0</v>
      </c>
      <c r="X14" s="25">
        <v>30</v>
      </c>
      <c r="Y14" s="25">
        <v>30</v>
      </c>
      <c r="Z14" s="25">
        <f t="shared" si="0"/>
        <v>1</v>
      </c>
      <c r="AA14" s="20">
        <v>1</v>
      </c>
      <c r="AB14" s="25">
        <v>30</v>
      </c>
      <c r="AC14" s="25">
        <v>0</v>
      </c>
      <c r="AD14" s="21">
        <f t="shared" si="8"/>
        <v>0</v>
      </c>
      <c r="AE14" s="20">
        <v>0</v>
      </c>
      <c r="AF14" s="25">
        <v>30</v>
      </c>
      <c r="AG14" s="25">
        <v>30</v>
      </c>
      <c r="AH14" s="21">
        <f>AG14/AF14</f>
        <v>1</v>
      </c>
      <c r="AI14" s="25">
        <v>28</v>
      </c>
      <c r="AJ14" s="25">
        <v>30</v>
      </c>
      <c r="AK14" s="25">
        <v>0</v>
      </c>
      <c r="AL14" s="25">
        <f t="shared" si="10"/>
        <v>0</v>
      </c>
      <c r="AM14" s="22">
        <v>0</v>
      </c>
      <c r="AN14" s="22">
        <v>0</v>
      </c>
      <c r="AO14" s="22">
        <v>0</v>
      </c>
      <c r="AP14" s="25">
        <v>20</v>
      </c>
      <c r="AQ14" s="25">
        <v>20</v>
      </c>
      <c r="AR14" s="21">
        <f t="shared" si="1"/>
        <v>1</v>
      </c>
      <c r="AS14" s="65">
        <v>6341151.8300000001</v>
      </c>
      <c r="AT14" s="65">
        <v>931243804.02999997</v>
      </c>
      <c r="AU14" s="24">
        <f t="shared" si="32"/>
        <v>0.68093358608759347</v>
      </c>
      <c r="AV14" s="25">
        <v>30</v>
      </c>
      <c r="AW14" s="25">
        <v>20</v>
      </c>
      <c r="AX14" s="21">
        <f t="shared" si="13"/>
        <v>0.66666666666666663</v>
      </c>
      <c r="AY14" s="22">
        <v>0</v>
      </c>
      <c r="AZ14" s="29">
        <v>12043</v>
      </c>
      <c r="BA14" s="22">
        <f t="shared" si="14"/>
        <v>0</v>
      </c>
      <c r="BB14" s="25">
        <v>30</v>
      </c>
      <c r="BC14" s="25">
        <v>30</v>
      </c>
      <c r="BD14" s="25">
        <f t="shared" si="15"/>
        <v>1</v>
      </c>
      <c r="BE14" s="20">
        <v>13</v>
      </c>
      <c r="BF14" s="26">
        <v>12118</v>
      </c>
      <c r="BG14" s="27">
        <f t="shared" si="16"/>
        <v>0.10727842878362766</v>
      </c>
      <c r="BH14" s="20">
        <v>20</v>
      </c>
      <c r="BI14" s="25">
        <v>20</v>
      </c>
      <c r="BJ14" s="25">
        <f t="shared" si="17"/>
        <v>1</v>
      </c>
      <c r="BK14" s="20">
        <v>0</v>
      </c>
      <c r="BL14" s="26">
        <v>1474</v>
      </c>
      <c r="BM14" s="20">
        <f t="shared" si="18"/>
        <v>0</v>
      </c>
      <c r="BN14" s="20">
        <v>40</v>
      </c>
      <c r="BO14" s="25">
        <v>40</v>
      </c>
      <c r="BP14" s="25">
        <v>1</v>
      </c>
      <c r="BQ14" s="26">
        <v>2363</v>
      </c>
      <c r="BR14" s="29">
        <v>2395</v>
      </c>
      <c r="BS14" s="25">
        <f t="shared" si="19"/>
        <v>98.663883089770351</v>
      </c>
      <c r="BT14" s="20">
        <v>30</v>
      </c>
      <c r="BU14" s="25">
        <v>30</v>
      </c>
      <c r="BV14" s="25">
        <f t="shared" si="20"/>
        <v>1</v>
      </c>
      <c r="BW14" s="20">
        <v>0</v>
      </c>
      <c r="BX14" s="26">
        <v>4523</v>
      </c>
      <c r="BY14" s="25">
        <f t="shared" si="21"/>
        <v>0</v>
      </c>
      <c r="BZ14" s="20">
        <v>30</v>
      </c>
      <c r="CA14" s="25">
        <v>30</v>
      </c>
      <c r="CB14" s="25">
        <v>1</v>
      </c>
      <c r="CC14" s="20">
        <v>1</v>
      </c>
      <c r="CD14" s="20">
        <v>30</v>
      </c>
      <c r="CE14" s="25">
        <v>20</v>
      </c>
      <c r="CF14" s="21">
        <f t="shared" si="22"/>
        <v>0.66666666666666663</v>
      </c>
      <c r="CG14" s="25">
        <v>100</v>
      </c>
      <c r="CH14" s="20">
        <v>10</v>
      </c>
      <c r="CI14" s="25">
        <v>10</v>
      </c>
      <c r="CJ14" s="25">
        <f t="shared" si="23"/>
        <v>1</v>
      </c>
      <c r="CK14" s="30">
        <v>1</v>
      </c>
      <c r="CL14" s="20">
        <v>20</v>
      </c>
      <c r="CM14" s="25">
        <v>20</v>
      </c>
      <c r="CN14" s="25">
        <f t="shared" si="24"/>
        <v>1</v>
      </c>
      <c r="CO14" s="20">
        <v>0</v>
      </c>
      <c r="CP14" s="20">
        <v>40</v>
      </c>
      <c r="CQ14" s="25">
        <v>0</v>
      </c>
      <c r="CR14" s="25">
        <f t="shared" si="25"/>
        <v>0</v>
      </c>
      <c r="CS14" s="20">
        <v>0</v>
      </c>
      <c r="CT14" s="20">
        <v>20</v>
      </c>
      <c r="CU14" s="25">
        <v>20</v>
      </c>
      <c r="CV14" s="25">
        <f t="shared" si="26"/>
        <v>1</v>
      </c>
      <c r="CW14" s="22">
        <v>13</v>
      </c>
      <c r="CX14" s="29">
        <v>12043</v>
      </c>
      <c r="CY14" s="33">
        <f t="shared" si="27"/>
        <v>0.10794652495225443</v>
      </c>
      <c r="CZ14" s="20">
        <v>20</v>
      </c>
      <c r="DA14" s="25">
        <v>20</v>
      </c>
      <c r="DB14" s="21">
        <f t="shared" si="28"/>
        <v>1</v>
      </c>
      <c r="DC14" s="13">
        <f t="shared" si="29"/>
        <v>550</v>
      </c>
      <c r="DD14" s="13">
        <f t="shared" si="30"/>
        <v>428.63636363636363</v>
      </c>
      <c r="DE14" s="31">
        <f t="shared" si="31"/>
        <v>0.77933884297520661</v>
      </c>
      <c r="DF14" s="47"/>
      <c r="DI14" s="32"/>
      <c r="DJ14" s="66"/>
      <c r="DK14" s="19"/>
      <c r="DL14" s="69"/>
      <c r="FC14" s="50"/>
      <c r="FD14" s="50"/>
      <c r="FE14" s="50"/>
      <c r="FF14" s="50"/>
    </row>
    <row r="15" spans="1:162" s="81" customFormat="1" ht="36" customHeight="1" x14ac:dyDescent="0.25">
      <c r="A15" s="2" t="s">
        <v>99</v>
      </c>
      <c r="B15" s="67" t="s">
        <v>86</v>
      </c>
      <c r="C15" s="20">
        <v>193</v>
      </c>
      <c r="D15" s="20">
        <v>493</v>
      </c>
      <c r="E15" s="21">
        <f t="shared" si="2"/>
        <v>39.148073022312374</v>
      </c>
      <c r="F15" s="64">
        <v>30</v>
      </c>
      <c r="G15" s="21">
        <f t="shared" si="3"/>
        <v>16.777745580991017</v>
      </c>
      <c r="H15" s="21">
        <f t="shared" si="4"/>
        <v>0.5592581860330339</v>
      </c>
      <c r="I15" s="22">
        <v>8</v>
      </c>
      <c r="J15" s="29">
        <v>13552</v>
      </c>
      <c r="K15" s="33">
        <f t="shared" si="5"/>
        <v>5.9031877213695391E-2</v>
      </c>
      <c r="L15" s="20">
        <v>30</v>
      </c>
      <c r="M15" s="25">
        <v>30</v>
      </c>
      <c r="N15" s="25">
        <v>1</v>
      </c>
      <c r="O15" s="22">
        <v>38</v>
      </c>
      <c r="P15" s="80">
        <v>13552</v>
      </c>
      <c r="Q15" s="27">
        <f t="shared" si="6"/>
        <v>0.28040141676505309</v>
      </c>
      <c r="R15" s="20">
        <v>30</v>
      </c>
      <c r="S15" s="25">
        <v>30</v>
      </c>
      <c r="T15" s="25">
        <f t="shared" si="33"/>
        <v>1</v>
      </c>
      <c r="U15" s="22">
        <v>0</v>
      </c>
      <c r="V15" s="29">
        <v>13688</v>
      </c>
      <c r="W15" s="25">
        <f t="shared" si="7"/>
        <v>0</v>
      </c>
      <c r="X15" s="25">
        <v>30</v>
      </c>
      <c r="Y15" s="25">
        <v>30</v>
      </c>
      <c r="Z15" s="25">
        <f t="shared" si="0"/>
        <v>1</v>
      </c>
      <c r="AA15" s="20">
        <v>1</v>
      </c>
      <c r="AB15" s="25">
        <v>30</v>
      </c>
      <c r="AC15" s="25">
        <v>0</v>
      </c>
      <c r="AD15" s="21">
        <f t="shared" si="8"/>
        <v>0</v>
      </c>
      <c r="AE15" s="20">
        <v>0</v>
      </c>
      <c r="AF15" s="25">
        <v>30</v>
      </c>
      <c r="AG15" s="25">
        <v>30</v>
      </c>
      <c r="AH15" s="25">
        <f t="shared" si="9"/>
        <v>1</v>
      </c>
      <c r="AI15" s="25">
        <v>109</v>
      </c>
      <c r="AJ15" s="25">
        <v>30</v>
      </c>
      <c r="AK15" s="25">
        <v>0</v>
      </c>
      <c r="AL15" s="25">
        <f t="shared" si="10"/>
        <v>0</v>
      </c>
      <c r="AM15" s="22">
        <v>1</v>
      </c>
      <c r="AN15" s="22">
        <v>71</v>
      </c>
      <c r="AO15" s="24">
        <f t="shared" si="11"/>
        <v>1.4084507042253522</v>
      </c>
      <c r="AP15" s="25">
        <v>20</v>
      </c>
      <c r="AQ15" s="25">
        <v>15</v>
      </c>
      <c r="AR15" s="21">
        <f t="shared" si="1"/>
        <v>0.75</v>
      </c>
      <c r="AS15" s="65">
        <v>29489679.170000002</v>
      </c>
      <c r="AT15" s="65">
        <v>1600310219.3900001</v>
      </c>
      <c r="AU15" s="24">
        <f t="shared" si="32"/>
        <v>1.8427476630900201</v>
      </c>
      <c r="AV15" s="25">
        <v>30</v>
      </c>
      <c r="AW15" s="25">
        <v>20</v>
      </c>
      <c r="AX15" s="21">
        <f t="shared" si="13"/>
        <v>0.66666666666666663</v>
      </c>
      <c r="AY15" s="22">
        <v>28</v>
      </c>
      <c r="AZ15" s="29">
        <v>13688</v>
      </c>
      <c r="BA15" s="24">
        <f t="shared" si="14"/>
        <v>0.20455873758036236</v>
      </c>
      <c r="BB15" s="25">
        <v>30</v>
      </c>
      <c r="BC15" s="25">
        <v>30</v>
      </c>
      <c r="BD15" s="25">
        <f t="shared" si="15"/>
        <v>1</v>
      </c>
      <c r="BE15" s="20">
        <v>109</v>
      </c>
      <c r="BF15" s="26">
        <v>13552</v>
      </c>
      <c r="BG15" s="27">
        <f t="shared" si="16"/>
        <v>0.80430932703659985</v>
      </c>
      <c r="BH15" s="20">
        <v>20</v>
      </c>
      <c r="BI15" s="25">
        <v>20</v>
      </c>
      <c r="BJ15" s="25">
        <f t="shared" si="17"/>
        <v>1</v>
      </c>
      <c r="BK15" s="20">
        <v>0</v>
      </c>
      <c r="BL15" s="26">
        <v>2734</v>
      </c>
      <c r="BM15" s="20">
        <f t="shared" si="18"/>
        <v>0</v>
      </c>
      <c r="BN15" s="20">
        <v>40</v>
      </c>
      <c r="BO15" s="25">
        <v>40</v>
      </c>
      <c r="BP15" s="25">
        <v>1</v>
      </c>
      <c r="BQ15" s="26">
        <v>1332</v>
      </c>
      <c r="BR15" s="36">
        <v>1365</v>
      </c>
      <c r="BS15" s="25">
        <f t="shared" si="19"/>
        <v>97.582417582417577</v>
      </c>
      <c r="BT15" s="20">
        <v>30</v>
      </c>
      <c r="BU15" s="25">
        <v>30</v>
      </c>
      <c r="BV15" s="25">
        <f t="shared" si="20"/>
        <v>1</v>
      </c>
      <c r="BW15" s="20">
        <v>1</v>
      </c>
      <c r="BX15" s="26">
        <v>9145</v>
      </c>
      <c r="BY15" s="27">
        <f t="shared" si="21"/>
        <v>1.0934937124111536E-2</v>
      </c>
      <c r="BZ15" s="20">
        <v>30</v>
      </c>
      <c r="CA15" s="25">
        <v>30</v>
      </c>
      <c r="CB15" s="25">
        <v>1</v>
      </c>
      <c r="CC15" s="20">
        <v>3</v>
      </c>
      <c r="CD15" s="20">
        <v>30</v>
      </c>
      <c r="CE15" s="25">
        <v>10</v>
      </c>
      <c r="CF15" s="21">
        <f t="shared" si="22"/>
        <v>0.33333333333333331</v>
      </c>
      <c r="CG15" s="25">
        <v>0.28599999999999998</v>
      </c>
      <c r="CH15" s="20">
        <v>10</v>
      </c>
      <c r="CI15" s="25">
        <v>0</v>
      </c>
      <c r="CJ15" s="25">
        <f t="shared" si="23"/>
        <v>0</v>
      </c>
      <c r="CK15" s="30">
        <v>0.4</v>
      </c>
      <c r="CL15" s="20">
        <v>20</v>
      </c>
      <c r="CM15" s="25">
        <v>20</v>
      </c>
      <c r="CN15" s="25">
        <f t="shared" si="24"/>
        <v>1</v>
      </c>
      <c r="CO15" s="20">
        <v>0</v>
      </c>
      <c r="CP15" s="20">
        <v>40</v>
      </c>
      <c r="CQ15" s="25">
        <v>0</v>
      </c>
      <c r="CR15" s="25">
        <f t="shared" si="25"/>
        <v>0</v>
      </c>
      <c r="CS15" s="20">
        <v>3</v>
      </c>
      <c r="CT15" s="20">
        <v>20</v>
      </c>
      <c r="CU15" s="25">
        <v>0</v>
      </c>
      <c r="CV15" s="25">
        <f t="shared" si="26"/>
        <v>0</v>
      </c>
      <c r="CW15" s="22">
        <v>4</v>
      </c>
      <c r="CX15" s="29">
        <v>13688</v>
      </c>
      <c r="CY15" s="33">
        <f t="shared" si="27"/>
        <v>2.9222676797194622E-2</v>
      </c>
      <c r="CZ15" s="64">
        <v>20</v>
      </c>
      <c r="DA15" s="25">
        <v>20</v>
      </c>
      <c r="DB15" s="21">
        <f t="shared" si="28"/>
        <v>1</v>
      </c>
      <c r="DC15" s="13">
        <f t="shared" si="29"/>
        <v>550</v>
      </c>
      <c r="DD15" s="13">
        <f t="shared" si="30"/>
        <v>371.777745580991</v>
      </c>
      <c r="DE15" s="31">
        <f t="shared" si="31"/>
        <v>0.6759595374199836</v>
      </c>
      <c r="DI15" s="45"/>
      <c r="DJ15" s="82"/>
      <c r="DK15" s="1"/>
    </row>
    <row r="16" spans="1:162" ht="38.25" customHeight="1" x14ac:dyDescent="0.25">
      <c r="A16" s="44" t="s">
        <v>102</v>
      </c>
      <c r="B16" s="67" t="s">
        <v>87</v>
      </c>
      <c r="C16" s="40">
        <v>78</v>
      </c>
      <c r="D16" s="40">
        <v>266</v>
      </c>
      <c r="E16" s="21">
        <f t="shared" si="2"/>
        <v>29.323308270676691</v>
      </c>
      <c r="F16" s="83">
        <v>30</v>
      </c>
      <c r="G16" s="21">
        <f t="shared" si="3"/>
        <v>12.567132116004295</v>
      </c>
      <c r="H16" s="21">
        <f t="shared" si="4"/>
        <v>0.41890440386680983</v>
      </c>
      <c r="I16" s="41">
        <v>1</v>
      </c>
      <c r="J16" s="36">
        <v>14567</v>
      </c>
      <c r="K16" s="33">
        <f t="shared" si="5"/>
        <v>6.8648314683874513E-3</v>
      </c>
      <c r="L16" s="40">
        <v>30</v>
      </c>
      <c r="M16" s="25">
        <v>30</v>
      </c>
      <c r="N16" s="42">
        <v>1</v>
      </c>
      <c r="O16" s="41">
        <v>22</v>
      </c>
      <c r="P16" s="84">
        <v>14567</v>
      </c>
      <c r="Q16" s="27">
        <f t="shared" si="6"/>
        <v>0.15102629230452391</v>
      </c>
      <c r="R16" s="40">
        <v>30</v>
      </c>
      <c r="S16" s="25">
        <v>30</v>
      </c>
      <c r="T16" s="25">
        <f t="shared" si="33"/>
        <v>1</v>
      </c>
      <c r="U16" s="22">
        <v>0</v>
      </c>
      <c r="V16" s="36">
        <v>14266</v>
      </c>
      <c r="W16" s="25">
        <f t="shared" si="7"/>
        <v>0</v>
      </c>
      <c r="X16" s="42">
        <v>30</v>
      </c>
      <c r="Y16" s="25">
        <v>30</v>
      </c>
      <c r="Z16" s="42">
        <f t="shared" si="0"/>
        <v>1</v>
      </c>
      <c r="AA16" s="40">
        <v>1</v>
      </c>
      <c r="AB16" s="25">
        <v>30</v>
      </c>
      <c r="AC16" s="42">
        <v>0</v>
      </c>
      <c r="AD16" s="21">
        <f t="shared" si="8"/>
        <v>0</v>
      </c>
      <c r="AE16" s="40">
        <v>8</v>
      </c>
      <c r="AF16" s="25">
        <v>30</v>
      </c>
      <c r="AG16" s="25">
        <v>6</v>
      </c>
      <c r="AH16" s="25">
        <f>AG16/AF16</f>
        <v>0.2</v>
      </c>
      <c r="AI16" s="42">
        <v>118</v>
      </c>
      <c r="AJ16" s="25">
        <v>30</v>
      </c>
      <c r="AK16" s="25">
        <v>0</v>
      </c>
      <c r="AL16" s="25">
        <f t="shared" si="10"/>
        <v>0</v>
      </c>
      <c r="AM16" s="41">
        <v>0</v>
      </c>
      <c r="AN16" s="41">
        <v>0</v>
      </c>
      <c r="AO16" s="22">
        <v>0</v>
      </c>
      <c r="AP16" s="25">
        <v>20</v>
      </c>
      <c r="AQ16" s="25">
        <v>20</v>
      </c>
      <c r="AR16" s="21">
        <f t="shared" si="1"/>
        <v>1</v>
      </c>
      <c r="AS16" s="28">
        <v>14196958.939999999</v>
      </c>
      <c r="AT16" s="28">
        <v>1391459046.0799999</v>
      </c>
      <c r="AU16" s="24">
        <f t="shared" si="32"/>
        <v>1.0202929780790519</v>
      </c>
      <c r="AV16" s="25">
        <v>30</v>
      </c>
      <c r="AW16" s="25">
        <v>20</v>
      </c>
      <c r="AX16" s="21">
        <f t="shared" si="13"/>
        <v>0.66666666666666663</v>
      </c>
      <c r="AY16" s="41">
        <v>0</v>
      </c>
      <c r="AZ16" s="36">
        <v>14266</v>
      </c>
      <c r="BA16" s="22">
        <f t="shared" si="14"/>
        <v>0</v>
      </c>
      <c r="BB16" s="25">
        <v>30</v>
      </c>
      <c r="BC16" s="25">
        <v>30</v>
      </c>
      <c r="BD16" s="25">
        <f t="shared" si="15"/>
        <v>1</v>
      </c>
      <c r="BE16" s="40">
        <v>46</v>
      </c>
      <c r="BF16" s="43">
        <v>10588</v>
      </c>
      <c r="BG16" s="27">
        <f t="shared" si="16"/>
        <v>0.43445409897997733</v>
      </c>
      <c r="BH16" s="20">
        <v>20</v>
      </c>
      <c r="BI16" s="25">
        <v>20</v>
      </c>
      <c r="BJ16" s="25">
        <f t="shared" si="17"/>
        <v>1</v>
      </c>
      <c r="BK16" s="40">
        <v>0</v>
      </c>
      <c r="BL16" s="40">
        <v>412</v>
      </c>
      <c r="BM16" s="20">
        <f t="shared" si="18"/>
        <v>0</v>
      </c>
      <c r="BN16" s="20">
        <v>40</v>
      </c>
      <c r="BO16" s="25">
        <v>40</v>
      </c>
      <c r="BP16" s="25">
        <v>1</v>
      </c>
      <c r="BQ16" s="43">
        <v>1660</v>
      </c>
      <c r="BR16" s="29">
        <v>1664</v>
      </c>
      <c r="BS16" s="25">
        <f t="shared" si="19"/>
        <v>99.759615384615387</v>
      </c>
      <c r="BT16" s="20">
        <v>30</v>
      </c>
      <c r="BU16" s="25">
        <v>30</v>
      </c>
      <c r="BV16" s="25">
        <f t="shared" si="20"/>
        <v>1</v>
      </c>
      <c r="BW16" s="40">
        <v>0</v>
      </c>
      <c r="BX16" s="43">
        <v>7503</v>
      </c>
      <c r="BY16" s="25">
        <f t="shared" si="21"/>
        <v>0</v>
      </c>
      <c r="BZ16" s="20">
        <v>30</v>
      </c>
      <c r="CA16" s="25">
        <v>30</v>
      </c>
      <c r="CB16" s="25">
        <v>1</v>
      </c>
      <c r="CC16" s="40">
        <v>5</v>
      </c>
      <c r="CD16" s="20">
        <v>30</v>
      </c>
      <c r="CE16" s="42">
        <v>0</v>
      </c>
      <c r="CF16" s="21">
        <f t="shared" si="22"/>
        <v>0</v>
      </c>
      <c r="CG16" s="42">
        <v>0.39</v>
      </c>
      <c r="CH16" s="40">
        <v>10</v>
      </c>
      <c r="CI16" s="42">
        <v>0</v>
      </c>
      <c r="CJ16" s="25">
        <f t="shared" si="23"/>
        <v>0</v>
      </c>
      <c r="CK16" s="34">
        <v>0.80400000000000005</v>
      </c>
      <c r="CL16" s="20">
        <v>20</v>
      </c>
      <c r="CM16" s="25">
        <v>20</v>
      </c>
      <c r="CN16" s="25">
        <f t="shared" si="24"/>
        <v>1</v>
      </c>
      <c r="CO16" s="40" t="s">
        <v>117</v>
      </c>
      <c r="CP16" s="20">
        <v>40</v>
      </c>
      <c r="CQ16" s="42">
        <v>10</v>
      </c>
      <c r="CR16" s="25">
        <f>CQ16/CP16</f>
        <v>0.25</v>
      </c>
      <c r="CS16" s="40">
        <v>2</v>
      </c>
      <c r="CT16" s="40">
        <v>20</v>
      </c>
      <c r="CU16" s="42">
        <v>0</v>
      </c>
      <c r="CV16" s="25">
        <f t="shared" si="26"/>
        <v>0</v>
      </c>
      <c r="CW16" s="41">
        <v>7</v>
      </c>
      <c r="CX16" s="36">
        <v>14266</v>
      </c>
      <c r="CY16" s="33">
        <f t="shared" si="27"/>
        <v>4.9067713444553483E-2</v>
      </c>
      <c r="CZ16" s="64">
        <v>20</v>
      </c>
      <c r="DA16" s="42">
        <v>20</v>
      </c>
      <c r="DB16" s="21">
        <f t="shared" si="28"/>
        <v>1</v>
      </c>
      <c r="DC16" s="13">
        <f t="shared" si="29"/>
        <v>550</v>
      </c>
      <c r="DD16" s="13">
        <f t="shared" si="30"/>
        <v>348.5671321160043</v>
      </c>
      <c r="DE16" s="31">
        <f t="shared" si="31"/>
        <v>0.63375842202909871</v>
      </c>
      <c r="DF16" s="47"/>
      <c r="DI16" s="32"/>
      <c r="DJ16" s="66"/>
      <c r="DK16" s="19"/>
      <c r="DL16" s="69"/>
      <c r="FC16" s="50"/>
      <c r="FD16" s="50"/>
      <c r="FE16" s="50"/>
      <c r="FF16" s="50"/>
    </row>
    <row r="17" spans="1:162" ht="43.5" customHeight="1" x14ac:dyDescent="0.25">
      <c r="A17" s="2" t="s">
        <v>100</v>
      </c>
      <c r="B17" s="67" t="s">
        <v>88</v>
      </c>
      <c r="C17" s="20">
        <v>141</v>
      </c>
      <c r="D17" s="20">
        <v>258</v>
      </c>
      <c r="E17" s="21">
        <f t="shared" si="2"/>
        <v>54.651162790697668</v>
      </c>
      <c r="F17" s="83">
        <v>30</v>
      </c>
      <c r="G17" s="21">
        <f t="shared" si="3"/>
        <v>23.421926910299003</v>
      </c>
      <c r="H17" s="21">
        <f t="shared" si="4"/>
        <v>0.78073089700996678</v>
      </c>
      <c r="I17" s="22">
        <v>0</v>
      </c>
      <c r="J17" s="29">
        <v>10187</v>
      </c>
      <c r="K17" s="22">
        <f t="shared" si="5"/>
        <v>0</v>
      </c>
      <c r="L17" s="20">
        <v>30</v>
      </c>
      <c r="M17" s="25">
        <v>30</v>
      </c>
      <c r="N17" s="25">
        <v>1</v>
      </c>
      <c r="O17" s="22">
        <v>2</v>
      </c>
      <c r="P17" s="80">
        <v>10187</v>
      </c>
      <c r="Q17" s="27">
        <f t="shared" si="6"/>
        <v>1.9632865416707567E-2</v>
      </c>
      <c r="R17" s="20">
        <v>30</v>
      </c>
      <c r="S17" s="25">
        <v>30</v>
      </c>
      <c r="T17" s="25">
        <f t="shared" si="33"/>
        <v>1</v>
      </c>
      <c r="U17" s="22">
        <v>0</v>
      </c>
      <c r="V17" s="29">
        <v>9830</v>
      </c>
      <c r="W17" s="25">
        <f>U17/V17*100</f>
        <v>0</v>
      </c>
      <c r="X17" s="25">
        <v>30</v>
      </c>
      <c r="Y17" s="25">
        <v>30</v>
      </c>
      <c r="Z17" s="25">
        <f t="shared" si="0"/>
        <v>1</v>
      </c>
      <c r="AA17" s="20">
        <v>0</v>
      </c>
      <c r="AB17" s="25">
        <v>30</v>
      </c>
      <c r="AC17" s="25">
        <v>30</v>
      </c>
      <c r="AD17" s="21">
        <f t="shared" si="8"/>
        <v>1</v>
      </c>
      <c r="AE17" s="20">
        <v>0</v>
      </c>
      <c r="AF17" s="25">
        <v>30</v>
      </c>
      <c r="AG17" s="25">
        <v>30</v>
      </c>
      <c r="AH17" s="25">
        <f t="shared" si="9"/>
        <v>1</v>
      </c>
      <c r="AI17" s="25">
        <v>55</v>
      </c>
      <c r="AJ17" s="25">
        <v>30</v>
      </c>
      <c r="AK17" s="25">
        <v>0</v>
      </c>
      <c r="AL17" s="25">
        <f t="shared" si="10"/>
        <v>0</v>
      </c>
      <c r="AM17" s="22">
        <v>6</v>
      </c>
      <c r="AN17" s="22">
        <v>48</v>
      </c>
      <c r="AO17" s="22">
        <f t="shared" si="11"/>
        <v>12.5</v>
      </c>
      <c r="AP17" s="25">
        <v>20</v>
      </c>
      <c r="AQ17" s="25">
        <v>15</v>
      </c>
      <c r="AR17" s="21">
        <f t="shared" si="1"/>
        <v>0.75</v>
      </c>
      <c r="AS17" s="65">
        <v>12890801.67</v>
      </c>
      <c r="AT17" s="65">
        <v>1230796914.75</v>
      </c>
      <c r="AU17" s="24">
        <f t="shared" si="32"/>
        <v>1.0473540773067656</v>
      </c>
      <c r="AV17" s="25">
        <v>30</v>
      </c>
      <c r="AW17" s="25">
        <v>20</v>
      </c>
      <c r="AX17" s="21">
        <f t="shared" si="13"/>
        <v>0.66666666666666663</v>
      </c>
      <c r="AY17" s="22">
        <v>1</v>
      </c>
      <c r="AZ17" s="29">
        <v>9830</v>
      </c>
      <c r="BA17" s="22">
        <f t="shared" si="14"/>
        <v>1.0172939979654121E-2</v>
      </c>
      <c r="BB17" s="25">
        <v>30</v>
      </c>
      <c r="BC17" s="25">
        <v>30</v>
      </c>
      <c r="BD17" s="25">
        <f t="shared" si="15"/>
        <v>1</v>
      </c>
      <c r="BE17" s="20">
        <v>50</v>
      </c>
      <c r="BF17" s="26">
        <v>10187</v>
      </c>
      <c r="BG17" s="27">
        <f t="shared" si="16"/>
        <v>0.49082163541768919</v>
      </c>
      <c r="BH17" s="20">
        <v>20</v>
      </c>
      <c r="BI17" s="25">
        <v>20</v>
      </c>
      <c r="BJ17" s="25">
        <f t="shared" si="17"/>
        <v>1</v>
      </c>
      <c r="BK17" s="20">
        <v>0</v>
      </c>
      <c r="BL17" s="26">
        <v>1163</v>
      </c>
      <c r="BM17" s="20">
        <f t="shared" si="18"/>
        <v>0</v>
      </c>
      <c r="BN17" s="20">
        <v>40</v>
      </c>
      <c r="BO17" s="25">
        <v>40</v>
      </c>
      <c r="BP17" s="25">
        <v>1</v>
      </c>
      <c r="BQ17" s="40"/>
      <c r="BR17" s="29"/>
      <c r="BS17" s="25">
        <v>0</v>
      </c>
      <c r="BT17" s="20">
        <v>30</v>
      </c>
      <c r="BU17" s="25">
        <v>0</v>
      </c>
      <c r="BV17" s="25">
        <f t="shared" si="20"/>
        <v>0</v>
      </c>
      <c r="BW17" s="20">
        <v>0</v>
      </c>
      <c r="BX17" s="26">
        <v>5847</v>
      </c>
      <c r="BY17" s="25">
        <f t="shared" si="21"/>
        <v>0</v>
      </c>
      <c r="BZ17" s="20">
        <v>30</v>
      </c>
      <c r="CA17" s="25">
        <v>30</v>
      </c>
      <c r="CB17" s="25">
        <v>1</v>
      </c>
      <c r="CC17" s="20">
        <v>1</v>
      </c>
      <c r="CD17" s="20">
        <v>30</v>
      </c>
      <c r="CE17" s="25">
        <v>20</v>
      </c>
      <c r="CF17" s="21">
        <f t="shared" si="22"/>
        <v>0.66666666666666663</v>
      </c>
      <c r="CG17" s="25">
        <v>0</v>
      </c>
      <c r="CH17" s="20">
        <v>10</v>
      </c>
      <c r="CI17" s="25">
        <v>0</v>
      </c>
      <c r="CJ17" s="25">
        <f t="shared" si="23"/>
        <v>0</v>
      </c>
      <c r="CK17" s="34">
        <v>0.96499999999999997</v>
      </c>
      <c r="CL17" s="20">
        <v>20</v>
      </c>
      <c r="CM17" s="25">
        <v>20</v>
      </c>
      <c r="CN17" s="25">
        <f t="shared" si="24"/>
        <v>1</v>
      </c>
      <c r="CO17" s="20">
        <v>0</v>
      </c>
      <c r="CP17" s="20">
        <v>40</v>
      </c>
      <c r="CQ17" s="25">
        <v>0</v>
      </c>
      <c r="CR17" s="25">
        <f t="shared" si="25"/>
        <v>0</v>
      </c>
      <c r="CS17" s="20">
        <v>0</v>
      </c>
      <c r="CT17" s="40">
        <v>20</v>
      </c>
      <c r="CU17" s="25">
        <v>20</v>
      </c>
      <c r="CV17" s="25">
        <f t="shared" si="26"/>
        <v>1</v>
      </c>
      <c r="CW17" s="22">
        <v>400</v>
      </c>
      <c r="CX17" s="29">
        <v>9830</v>
      </c>
      <c r="CY17" s="24">
        <f t="shared" si="27"/>
        <v>4.0691759918616484</v>
      </c>
      <c r="CZ17" s="64">
        <v>20</v>
      </c>
      <c r="DA17" s="42">
        <v>0</v>
      </c>
      <c r="DB17" s="21">
        <f t="shared" si="28"/>
        <v>0</v>
      </c>
      <c r="DC17" s="13">
        <f t="shared" si="29"/>
        <v>550</v>
      </c>
      <c r="DD17" s="13">
        <f t="shared" si="30"/>
        <v>388.42192691029902</v>
      </c>
      <c r="DE17" s="31">
        <f t="shared" si="31"/>
        <v>0.70622168529145279</v>
      </c>
      <c r="DF17" s="47"/>
      <c r="DI17" s="35"/>
      <c r="DJ17" s="66"/>
      <c r="DK17" s="19"/>
      <c r="DL17" s="69"/>
      <c r="FC17" s="50"/>
      <c r="FD17" s="50"/>
      <c r="FE17" s="50"/>
      <c r="FF17" s="50"/>
    </row>
    <row r="18" spans="1:162" ht="42" customHeight="1" x14ac:dyDescent="0.25">
      <c r="A18" s="2" t="s">
        <v>34</v>
      </c>
      <c r="B18" s="67" t="s">
        <v>89</v>
      </c>
      <c r="C18" s="20">
        <v>143</v>
      </c>
      <c r="D18" s="20">
        <v>369</v>
      </c>
      <c r="E18" s="21">
        <f t="shared" si="2"/>
        <v>38.75338753387534</v>
      </c>
      <c r="F18" s="83">
        <v>30</v>
      </c>
      <c r="G18" s="21">
        <f t="shared" si="3"/>
        <v>16.608594657375146</v>
      </c>
      <c r="H18" s="21">
        <f t="shared" si="4"/>
        <v>0.55361982191250492</v>
      </c>
      <c r="I18" s="22">
        <v>1</v>
      </c>
      <c r="J18" s="29">
        <v>8214</v>
      </c>
      <c r="K18" s="33">
        <f t="shared" si="5"/>
        <v>1.2174336498660824E-2</v>
      </c>
      <c r="L18" s="20">
        <v>30</v>
      </c>
      <c r="M18" s="25">
        <v>30</v>
      </c>
      <c r="N18" s="25">
        <v>1</v>
      </c>
      <c r="O18" s="22">
        <v>1</v>
      </c>
      <c r="P18" s="80">
        <v>8214</v>
      </c>
      <c r="Q18" s="27">
        <f t="shared" si="6"/>
        <v>1.2174336498660824E-2</v>
      </c>
      <c r="R18" s="20">
        <v>30</v>
      </c>
      <c r="S18" s="25">
        <v>30</v>
      </c>
      <c r="T18" s="25">
        <f t="shared" si="33"/>
        <v>1</v>
      </c>
      <c r="U18" s="22">
        <v>2</v>
      </c>
      <c r="V18" s="29">
        <v>8168</v>
      </c>
      <c r="W18" s="25">
        <f>U18/V18*100</f>
        <v>2.4485798237022526E-2</v>
      </c>
      <c r="X18" s="25">
        <v>30</v>
      </c>
      <c r="Y18" s="25">
        <v>30</v>
      </c>
      <c r="Z18" s="25">
        <f t="shared" si="0"/>
        <v>1</v>
      </c>
      <c r="AA18" s="20">
        <v>0</v>
      </c>
      <c r="AB18" s="25">
        <v>30</v>
      </c>
      <c r="AC18" s="25">
        <v>30</v>
      </c>
      <c r="AD18" s="21">
        <f t="shared" si="8"/>
        <v>1</v>
      </c>
      <c r="AE18" s="20">
        <v>0</v>
      </c>
      <c r="AF18" s="25">
        <v>30</v>
      </c>
      <c r="AG18" s="25">
        <v>30</v>
      </c>
      <c r="AH18" s="25">
        <f t="shared" si="9"/>
        <v>1</v>
      </c>
      <c r="AI18" s="25">
        <v>40</v>
      </c>
      <c r="AJ18" s="25">
        <v>30</v>
      </c>
      <c r="AK18" s="25">
        <v>0</v>
      </c>
      <c r="AL18" s="25">
        <f t="shared" si="10"/>
        <v>0</v>
      </c>
      <c r="AM18" s="22">
        <v>0</v>
      </c>
      <c r="AN18" s="22">
        <v>28</v>
      </c>
      <c r="AO18" s="22">
        <f t="shared" si="11"/>
        <v>0</v>
      </c>
      <c r="AP18" s="25">
        <v>20</v>
      </c>
      <c r="AQ18" s="25">
        <v>20</v>
      </c>
      <c r="AR18" s="21">
        <f t="shared" si="1"/>
        <v>1</v>
      </c>
      <c r="AS18" s="65">
        <v>6921952.7999999998</v>
      </c>
      <c r="AT18" s="65">
        <v>787151672.22000003</v>
      </c>
      <c r="AU18" s="24">
        <f t="shared" si="32"/>
        <v>0.87936709585816553</v>
      </c>
      <c r="AV18" s="25">
        <v>30</v>
      </c>
      <c r="AW18" s="25">
        <v>20</v>
      </c>
      <c r="AX18" s="21">
        <f t="shared" si="13"/>
        <v>0.66666666666666663</v>
      </c>
      <c r="AY18" s="22">
        <v>0</v>
      </c>
      <c r="AZ18" s="29">
        <v>8168</v>
      </c>
      <c r="BA18" s="22">
        <f t="shared" si="14"/>
        <v>0</v>
      </c>
      <c r="BB18" s="25">
        <v>30</v>
      </c>
      <c r="BC18" s="25">
        <v>30</v>
      </c>
      <c r="BD18" s="25">
        <f t="shared" si="15"/>
        <v>1</v>
      </c>
      <c r="BE18" s="20">
        <v>27</v>
      </c>
      <c r="BF18" s="26">
        <v>8214</v>
      </c>
      <c r="BG18" s="27">
        <f t="shared" si="16"/>
        <v>0.3287070854638422</v>
      </c>
      <c r="BH18" s="20">
        <v>20</v>
      </c>
      <c r="BI18" s="25">
        <v>20</v>
      </c>
      <c r="BJ18" s="25">
        <f t="shared" si="17"/>
        <v>1</v>
      </c>
      <c r="BK18" s="20">
        <v>0</v>
      </c>
      <c r="BL18" s="20">
        <v>782</v>
      </c>
      <c r="BM18" s="20">
        <f t="shared" si="18"/>
        <v>0</v>
      </c>
      <c r="BN18" s="20">
        <v>40</v>
      </c>
      <c r="BO18" s="25">
        <v>40</v>
      </c>
      <c r="BP18" s="25">
        <v>1</v>
      </c>
      <c r="BQ18" s="20">
        <v>466</v>
      </c>
      <c r="BR18" s="29">
        <v>466</v>
      </c>
      <c r="BS18" s="25">
        <f t="shared" si="19"/>
        <v>100</v>
      </c>
      <c r="BT18" s="20">
        <v>30</v>
      </c>
      <c r="BU18" s="25">
        <v>30</v>
      </c>
      <c r="BV18" s="25">
        <f t="shared" si="20"/>
        <v>1</v>
      </c>
      <c r="BW18" s="20">
        <v>0</v>
      </c>
      <c r="BX18" s="26">
        <v>5492</v>
      </c>
      <c r="BY18" s="25">
        <f t="shared" si="21"/>
        <v>0</v>
      </c>
      <c r="BZ18" s="20">
        <v>30</v>
      </c>
      <c r="CA18" s="25">
        <v>30</v>
      </c>
      <c r="CB18" s="25">
        <f>CA18/BZ18</f>
        <v>1</v>
      </c>
      <c r="CC18" s="20">
        <v>0</v>
      </c>
      <c r="CD18" s="20">
        <v>30</v>
      </c>
      <c r="CE18" s="25">
        <v>30</v>
      </c>
      <c r="CF18" s="21">
        <f t="shared" si="22"/>
        <v>1</v>
      </c>
      <c r="CG18" s="25">
        <v>0</v>
      </c>
      <c r="CH18" s="20">
        <v>10</v>
      </c>
      <c r="CI18" s="25">
        <v>0</v>
      </c>
      <c r="CJ18" s="25">
        <f t="shared" si="23"/>
        <v>0</v>
      </c>
      <c r="CK18" s="30">
        <v>0.8</v>
      </c>
      <c r="CL18" s="20">
        <v>20</v>
      </c>
      <c r="CM18" s="25">
        <v>20</v>
      </c>
      <c r="CN18" s="25">
        <f t="shared" si="24"/>
        <v>1</v>
      </c>
      <c r="CO18" s="20" t="s">
        <v>116</v>
      </c>
      <c r="CP18" s="20">
        <v>40</v>
      </c>
      <c r="CQ18" s="25">
        <v>0</v>
      </c>
      <c r="CR18" s="25">
        <f t="shared" si="25"/>
        <v>0</v>
      </c>
      <c r="CS18" s="20">
        <v>0</v>
      </c>
      <c r="CT18" s="40">
        <v>20</v>
      </c>
      <c r="CU18" s="25">
        <v>20</v>
      </c>
      <c r="CV18" s="25">
        <f t="shared" si="26"/>
        <v>1</v>
      </c>
      <c r="CW18" s="22">
        <v>7</v>
      </c>
      <c r="CX18" s="29">
        <v>8168</v>
      </c>
      <c r="CY18" s="24">
        <f t="shared" si="27"/>
        <v>8.5700293829578847E-2</v>
      </c>
      <c r="CZ18" s="64">
        <v>20</v>
      </c>
      <c r="DA18" s="42">
        <v>20</v>
      </c>
      <c r="DB18" s="21">
        <f t="shared" si="28"/>
        <v>1</v>
      </c>
      <c r="DC18" s="13">
        <f t="shared" si="29"/>
        <v>550</v>
      </c>
      <c r="DD18" s="13">
        <f t="shared" si="30"/>
        <v>446.60859465737514</v>
      </c>
      <c r="DE18" s="31">
        <f t="shared" si="31"/>
        <v>0.812015626649773</v>
      </c>
      <c r="DF18" s="47"/>
      <c r="DI18" s="32"/>
      <c r="DJ18" s="66"/>
      <c r="DK18" s="19"/>
      <c r="DL18" s="69"/>
      <c r="FC18" s="50"/>
      <c r="FD18" s="50"/>
      <c r="FE18" s="50"/>
      <c r="FF18" s="50"/>
    </row>
    <row r="19" spans="1:162" ht="26.25" customHeight="1" x14ac:dyDescent="0.25">
      <c r="A19" s="2" t="s">
        <v>35</v>
      </c>
      <c r="B19" s="63" t="s">
        <v>90</v>
      </c>
      <c r="C19" s="20">
        <v>275</v>
      </c>
      <c r="D19" s="20">
        <v>426</v>
      </c>
      <c r="E19" s="21">
        <f t="shared" si="2"/>
        <v>64.55399061032864</v>
      </c>
      <c r="F19" s="64">
        <v>30</v>
      </c>
      <c r="G19" s="21">
        <f t="shared" si="3"/>
        <v>27.665995975855132</v>
      </c>
      <c r="H19" s="21">
        <f t="shared" si="4"/>
        <v>0.92219986586183778</v>
      </c>
      <c r="I19" s="22">
        <v>7</v>
      </c>
      <c r="J19" s="29">
        <v>15153</v>
      </c>
      <c r="K19" s="33">
        <f t="shared" si="5"/>
        <v>4.6195472843661323E-2</v>
      </c>
      <c r="L19" s="20">
        <v>30</v>
      </c>
      <c r="M19" s="25">
        <v>30</v>
      </c>
      <c r="N19" s="25">
        <v>1</v>
      </c>
      <c r="O19" s="22">
        <v>29</v>
      </c>
      <c r="P19" s="29">
        <v>15153</v>
      </c>
      <c r="Q19" s="27">
        <f t="shared" si="6"/>
        <v>0.19138124463802547</v>
      </c>
      <c r="R19" s="20">
        <v>30</v>
      </c>
      <c r="S19" s="25">
        <v>30</v>
      </c>
      <c r="T19" s="25">
        <f t="shared" si="33"/>
        <v>1</v>
      </c>
      <c r="U19" s="22">
        <v>0</v>
      </c>
      <c r="V19" s="29">
        <v>15537</v>
      </c>
      <c r="W19" s="25">
        <f t="shared" si="7"/>
        <v>0</v>
      </c>
      <c r="X19" s="25">
        <v>30</v>
      </c>
      <c r="Y19" s="25">
        <v>30</v>
      </c>
      <c r="Z19" s="25">
        <f t="shared" si="0"/>
        <v>1</v>
      </c>
      <c r="AA19" s="20">
        <v>1</v>
      </c>
      <c r="AB19" s="25">
        <v>30</v>
      </c>
      <c r="AC19" s="25">
        <v>0</v>
      </c>
      <c r="AD19" s="21">
        <f t="shared" si="8"/>
        <v>0</v>
      </c>
      <c r="AE19" s="20">
        <v>58</v>
      </c>
      <c r="AF19" s="25">
        <v>30</v>
      </c>
      <c r="AG19" s="25">
        <v>0</v>
      </c>
      <c r="AH19" s="25">
        <f t="shared" si="9"/>
        <v>0</v>
      </c>
      <c r="AI19" s="25">
        <v>133</v>
      </c>
      <c r="AJ19" s="25">
        <v>30</v>
      </c>
      <c r="AK19" s="25">
        <v>0</v>
      </c>
      <c r="AL19" s="25">
        <f t="shared" si="10"/>
        <v>0</v>
      </c>
      <c r="AM19" s="22">
        <v>23</v>
      </c>
      <c r="AN19" s="22">
        <v>145</v>
      </c>
      <c r="AO19" s="24">
        <f t="shared" si="11"/>
        <v>15.862068965517242</v>
      </c>
      <c r="AP19" s="25">
        <v>20</v>
      </c>
      <c r="AQ19" s="25">
        <v>15</v>
      </c>
      <c r="AR19" s="21">
        <f t="shared" si="1"/>
        <v>0.75</v>
      </c>
      <c r="AS19" s="65">
        <v>30305828.780000001</v>
      </c>
      <c r="AT19" s="65">
        <v>1522059067.8199999</v>
      </c>
      <c r="AU19" s="24">
        <f t="shared" si="32"/>
        <v>1.991107271770086</v>
      </c>
      <c r="AV19" s="25">
        <v>30</v>
      </c>
      <c r="AW19" s="25">
        <v>20</v>
      </c>
      <c r="AX19" s="21">
        <f t="shared" si="13"/>
        <v>0.66666666666666663</v>
      </c>
      <c r="AY19" s="3">
        <v>4</v>
      </c>
      <c r="AZ19" s="38">
        <v>15537</v>
      </c>
      <c r="BA19" s="33">
        <f t="shared" si="14"/>
        <v>2.5744995816438181E-2</v>
      </c>
      <c r="BB19" s="25">
        <v>30</v>
      </c>
      <c r="BC19" s="25">
        <v>30</v>
      </c>
      <c r="BD19" s="25">
        <f t="shared" si="15"/>
        <v>1</v>
      </c>
      <c r="BE19" s="20">
        <v>168</v>
      </c>
      <c r="BF19" s="26">
        <v>15153</v>
      </c>
      <c r="BG19" s="27">
        <f t="shared" si="16"/>
        <v>1.1086913482478717</v>
      </c>
      <c r="BH19" s="20">
        <v>20</v>
      </c>
      <c r="BI19" s="25">
        <v>20</v>
      </c>
      <c r="BJ19" s="25">
        <f t="shared" si="17"/>
        <v>1</v>
      </c>
      <c r="BK19" s="20">
        <v>0</v>
      </c>
      <c r="BL19" s="26">
        <v>1371</v>
      </c>
      <c r="BM19" s="20">
        <f t="shared" si="18"/>
        <v>0</v>
      </c>
      <c r="BN19" s="20">
        <v>40</v>
      </c>
      <c r="BO19" s="25">
        <v>40</v>
      </c>
      <c r="BP19" s="25">
        <v>1</v>
      </c>
      <c r="BQ19" s="26"/>
      <c r="BR19" s="29"/>
      <c r="BS19" s="25">
        <v>0</v>
      </c>
      <c r="BT19" s="20">
        <v>30</v>
      </c>
      <c r="BU19" s="25">
        <v>0</v>
      </c>
      <c r="BV19" s="25">
        <f t="shared" si="20"/>
        <v>0</v>
      </c>
      <c r="BW19" s="20">
        <v>3</v>
      </c>
      <c r="BX19" s="26">
        <v>9302</v>
      </c>
      <c r="BY19" s="27">
        <f t="shared" si="21"/>
        <v>3.225112878950763E-2</v>
      </c>
      <c r="BZ19" s="20">
        <v>30</v>
      </c>
      <c r="CA19" s="25">
        <v>30</v>
      </c>
      <c r="CB19" s="25">
        <v>1</v>
      </c>
      <c r="CC19" s="20"/>
      <c r="CD19" s="20">
        <v>30</v>
      </c>
      <c r="CE19" s="25">
        <v>0</v>
      </c>
      <c r="CF19" s="21">
        <f t="shared" si="22"/>
        <v>0</v>
      </c>
      <c r="CG19" s="25">
        <v>0.02</v>
      </c>
      <c r="CH19" s="20">
        <v>10</v>
      </c>
      <c r="CI19" s="25">
        <v>0</v>
      </c>
      <c r="CJ19" s="25">
        <f t="shared" si="23"/>
        <v>0</v>
      </c>
      <c r="CK19" s="34">
        <v>0.86599999999999999</v>
      </c>
      <c r="CL19" s="20">
        <v>20</v>
      </c>
      <c r="CM19" s="25">
        <v>20</v>
      </c>
      <c r="CN19" s="25">
        <f t="shared" si="24"/>
        <v>1</v>
      </c>
      <c r="CO19" s="20" t="s">
        <v>116</v>
      </c>
      <c r="CP19" s="20">
        <v>40</v>
      </c>
      <c r="CQ19" s="25">
        <v>0</v>
      </c>
      <c r="CR19" s="25">
        <f t="shared" si="25"/>
        <v>0</v>
      </c>
      <c r="CS19" s="20">
        <v>0</v>
      </c>
      <c r="CT19" s="20">
        <v>20</v>
      </c>
      <c r="CU19" s="25">
        <v>20</v>
      </c>
      <c r="CV19" s="25">
        <f t="shared" si="26"/>
        <v>1</v>
      </c>
      <c r="CW19" s="22">
        <v>3</v>
      </c>
      <c r="CX19" s="29">
        <v>15537</v>
      </c>
      <c r="CY19" s="33">
        <f t="shared" si="27"/>
        <v>1.9308746862328634E-2</v>
      </c>
      <c r="CZ19" s="64">
        <v>20</v>
      </c>
      <c r="DA19" s="42">
        <v>20</v>
      </c>
      <c r="DB19" s="21">
        <f t="shared" si="28"/>
        <v>1</v>
      </c>
      <c r="DC19" s="13">
        <f t="shared" si="29"/>
        <v>550</v>
      </c>
      <c r="DD19" s="13">
        <f t="shared" si="30"/>
        <v>332.66599597585514</v>
      </c>
      <c r="DE19" s="31">
        <f t="shared" si="31"/>
        <v>0.60484726541064571</v>
      </c>
      <c r="DF19" s="47"/>
      <c r="DG19" s="47"/>
      <c r="DH19" s="47"/>
      <c r="DI19" s="35"/>
      <c r="DJ19" s="66"/>
      <c r="DK19" s="19"/>
      <c r="DL19" s="69"/>
      <c r="FC19" s="50"/>
      <c r="FD19" s="50"/>
      <c r="FE19" s="50"/>
      <c r="FF19" s="50"/>
    </row>
    <row r="20" spans="1:162" ht="35.25" customHeight="1" x14ac:dyDescent="0.25">
      <c r="A20" s="2" t="s">
        <v>35</v>
      </c>
      <c r="B20" s="85" t="s">
        <v>91</v>
      </c>
      <c r="C20" s="20">
        <v>164</v>
      </c>
      <c r="D20" s="20">
        <v>237</v>
      </c>
      <c r="E20" s="21">
        <f t="shared" si="2"/>
        <v>69.198312236286924</v>
      </c>
      <c r="F20" s="64">
        <v>30</v>
      </c>
      <c r="G20" s="21">
        <f t="shared" si="3"/>
        <v>29.656419529837251</v>
      </c>
      <c r="H20" s="21">
        <f t="shared" si="4"/>
        <v>0.98854731766124171</v>
      </c>
      <c r="I20" s="22">
        <v>0</v>
      </c>
      <c r="J20" s="29">
        <v>10150</v>
      </c>
      <c r="K20" s="22">
        <f t="shared" si="5"/>
        <v>0</v>
      </c>
      <c r="L20" s="20">
        <v>30</v>
      </c>
      <c r="M20" s="25">
        <v>30</v>
      </c>
      <c r="N20" s="25">
        <v>1</v>
      </c>
      <c r="O20" s="22">
        <v>5</v>
      </c>
      <c r="P20" s="80">
        <v>10150</v>
      </c>
      <c r="Q20" s="27">
        <f t="shared" si="6"/>
        <v>4.926108374384236E-2</v>
      </c>
      <c r="R20" s="20">
        <v>30</v>
      </c>
      <c r="S20" s="25">
        <v>30</v>
      </c>
      <c r="T20" s="25">
        <v>1</v>
      </c>
      <c r="U20" s="22">
        <v>0</v>
      </c>
      <c r="V20" s="29">
        <v>10156</v>
      </c>
      <c r="W20" s="25">
        <f t="shared" si="7"/>
        <v>0</v>
      </c>
      <c r="X20" s="25">
        <v>30</v>
      </c>
      <c r="Y20" s="25">
        <v>30</v>
      </c>
      <c r="Z20" s="25">
        <f t="shared" si="0"/>
        <v>1</v>
      </c>
      <c r="AA20" s="20">
        <v>0</v>
      </c>
      <c r="AB20" s="25">
        <v>30</v>
      </c>
      <c r="AC20" s="25">
        <v>30</v>
      </c>
      <c r="AD20" s="21">
        <f t="shared" si="8"/>
        <v>1</v>
      </c>
      <c r="AE20" s="20">
        <v>21</v>
      </c>
      <c r="AF20" s="25">
        <v>30</v>
      </c>
      <c r="AG20" s="25">
        <v>0</v>
      </c>
      <c r="AH20" s="25">
        <f t="shared" si="9"/>
        <v>0</v>
      </c>
      <c r="AI20" s="25">
        <v>65</v>
      </c>
      <c r="AJ20" s="25">
        <v>30</v>
      </c>
      <c r="AK20" s="25">
        <v>0</v>
      </c>
      <c r="AL20" s="25">
        <f t="shared" si="10"/>
        <v>0</v>
      </c>
      <c r="AM20" s="22">
        <v>0</v>
      </c>
      <c r="AN20" s="22">
        <v>55</v>
      </c>
      <c r="AO20" s="22">
        <f t="shared" si="11"/>
        <v>0</v>
      </c>
      <c r="AP20" s="25">
        <v>20</v>
      </c>
      <c r="AQ20" s="25">
        <v>20</v>
      </c>
      <c r="AR20" s="21">
        <f t="shared" si="1"/>
        <v>1</v>
      </c>
      <c r="AS20" s="65">
        <v>6675585.9699999997</v>
      </c>
      <c r="AT20" s="65">
        <v>984695735.16999996</v>
      </c>
      <c r="AU20" s="24">
        <f t="shared" si="32"/>
        <v>0.67793387658447746</v>
      </c>
      <c r="AV20" s="25">
        <v>30</v>
      </c>
      <c r="AW20" s="25">
        <v>20</v>
      </c>
      <c r="AX20" s="21">
        <f t="shared" si="13"/>
        <v>0.66666666666666663</v>
      </c>
      <c r="AY20" s="22">
        <v>55</v>
      </c>
      <c r="AZ20" s="29">
        <v>10156</v>
      </c>
      <c r="BA20" s="24">
        <f t="shared" si="14"/>
        <v>0.54155179204411186</v>
      </c>
      <c r="BB20" s="25">
        <v>30</v>
      </c>
      <c r="BC20" s="25">
        <v>30</v>
      </c>
      <c r="BD20" s="25">
        <f t="shared" si="15"/>
        <v>1</v>
      </c>
      <c r="BE20" s="20">
        <v>58</v>
      </c>
      <c r="BF20" s="26">
        <v>10150</v>
      </c>
      <c r="BG20" s="27">
        <f t="shared" si="16"/>
        <v>0.5714285714285714</v>
      </c>
      <c r="BH20" s="20">
        <v>20</v>
      </c>
      <c r="BI20" s="25">
        <v>20</v>
      </c>
      <c r="BJ20" s="25">
        <f t="shared" si="17"/>
        <v>1</v>
      </c>
      <c r="BK20" s="20">
        <v>0</v>
      </c>
      <c r="BL20" s="26">
        <v>1558</v>
      </c>
      <c r="BM20" s="20">
        <f t="shared" si="18"/>
        <v>0</v>
      </c>
      <c r="BN20" s="20">
        <v>40</v>
      </c>
      <c r="BO20" s="25">
        <v>40</v>
      </c>
      <c r="BP20" s="25">
        <v>1</v>
      </c>
      <c r="BQ20" s="26"/>
      <c r="BR20" s="29"/>
      <c r="BS20" s="25">
        <v>0</v>
      </c>
      <c r="BT20" s="20">
        <v>30</v>
      </c>
      <c r="BU20" s="25">
        <v>0</v>
      </c>
      <c r="BV20" s="25">
        <f t="shared" si="20"/>
        <v>0</v>
      </c>
      <c r="BW20" s="20">
        <v>0</v>
      </c>
      <c r="BX20" s="26">
        <v>7285</v>
      </c>
      <c r="BY20" s="25">
        <f t="shared" si="21"/>
        <v>0</v>
      </c>
      <c r="BZ20" s="20">
        <v>30</v>
      </c>
      <c r="CA20" s="25">
        <v>30</v>
      </c>
      <c r="CB20" s="25">
        <v>1</v>
      </c>
      <c r="CC20" s="20">
        <v>1</v>
      </c>
      <c r="CD20" s="20">
        <v>30</v>
      </c>
      <c r="CE20" s="25">
        <v>20</v>
      </c>
      <c r="CF20" s="21">
        <f t="shared" si="22"/>
        <v>0.66666666666666663</v>
      </c>
      <c r="CG20" s="25">
        <v>0.02</v>
      </c>
      <c r="CH20" s="20">
        <v>10</v>
      </c>
      <c r="CI20" s="25">
        <v>0</v>
      </c>
      <c r="CJ20" s="25">
        <f t="shared" si="23"/>
        <v>0</v>
      </c>
      <c r="CK20" s="34">
        <v>0.88700000000000001</v>
      </c>
      <c r="CL20" s="20">
        <v>20</v>
      </c>
      <c r="CM20" s="25">
        <v>20</v>
      </c>
      <c r="CN20" s="25">
        <f t="shared" si="24"/>
        <v>1</v>
      </c>
      <c r="CO20" s="20" t="s">
        <v>116</v>
      </c>
      <c r="CP20" s="20">
        <v>40</v>
      </c>
      <c r="CQ20" s="25">
        <v>0</v>
      </c>
      <c r="CR20" s="25">
        <f t="shared" si="25"/>
        <v>0</v>
      </c>
      <c r="CS20" s="20">
        <v>2</v>
      </c>
      <c r="CT20" s="20">
        <v>20</v>
      </c>
      <c r="CU20" s="25">
        <v>0</v>
      </c>
      <c r="CV20" s="25">
        <f t="shared" si="26"/>
        <v>0</v>
      </c>
      <c r="CW20" s="22">
        <v>2</v>
      </c>
      <c r="CX20" s="29">
        <v>10156</v>
      </c>
      <c r="CY20" s="33">
        <f t="shared" si="27"/>
        <v>1.9692792437967704E-2</v>
      </c>
      <c r="CZ20" s="64">
        <v>20</v>
      </c>
      <c r="DA20" s="42">
        <v>20</v>
      </c>
      <c r="DB20" s="21">
        <f t="shared" si="28"/>
        <v>1</v>
      </c>
      <c r="DC20" s="13">
        <f t="shared" si="29"/>
        <v>550</v>
      </c>
      <c r="DD20" s="13">
        <f t="shared" si="30"/>
        <v>369.65641952983725</v>
      </c>
      <c r="DE20" s="31">
        <f t="shared" si="31"/>
        <v>0.67210258096334041</v>
      </c>
      <c r="DF20" s="47"/>
      <c r="DG20" s="47"/>
      <c r="DH20" s="47"/>
      <c r="DI20" s="35"/>
      <c r="DJ20" s="66"/>
      <c r="DK20" s="19"/>
      <c r="DL20" s="69"/>
      <c r="FC20" s="50"/>
      <c r="FD20" s="50"/>
      <c r="FE20" s="50"/>
      <c r="FF20" s="50"/>
    </row>
    <row r="21" spans="1:162" ht="36" customHeight="1" x14ac:dyDescent="0.25">
      <c r="A21" s="2" t="s">
        <v>35</v>
      </c>
      <c r="B21" s="63" t="s">
        <v>92</v>
      </c>
      <c r="C21" s="20">
        <v>282</v>
      </c>
      <c r="D21" s="20">
        <v>398</v>
      </c>
      <c r="E21" s="21">
        <f t="shared" si="2"/>
        <v>70.854271356783912</v>
      </c>
      <c r="F21" s="64">
        <v>30</v>
      </c>
      <c r="G21" s="21">
        <v>30</v>
      </c>
      <c r="H21" s="21">
        <f t="shared" si="4"/>
        <v>1</v>
      </c>
      <c r="I21" s="22">
        <v>0</v>
      </c>
      <c r="J21" s="29">
        <v>11212</v>
      </c>
      <c r="K21" s="22">
        <f t="shared" si="5"/>
        <v>0</v>
      </c>
      <c r="L21" s="20">
        <v>30</v>
      </c>
      <c r="M21" s="25">
        <v>30</v>
      </c>
      <c r="N21" s="25">
        <v>1</v>
      </c>
      <c r="O21" s="22">
        <v>7</v>
      </c>
      <c r="P21" s="80">
        <v>11212</v>
      </c>
      <c r="Q21" s="27">
        <f t="shared" si="6"/>
        <v>6.2433107384944703E-2</v>
      </c>
      <c r="R21" s="20">
        <v>30</v>
      </c>
      <c r="S21" s="25">
        <v>30</v>
      </c>
      <c r="T21" s="25">
        <v>1</v>
      </c>
      <c r="U21" s="22">
        <v>0</v>
      </c>
      <c r="V21" s="29">
        <v>11265</v>
      </c>
      <c r="W21" s="25">
        <f t="shared" si="7"/>
        <v>0</v>
      </c>
      <c r="X21" s="25">
        <v>30</v>
      </c>
      <c r="Y21" s="25">
        <v>30</v>
      </c>
      <c r="Z21" s="25">
        <f t="shared" si="0"/>
        <v>1</v>
      </c>
      <c r="AA21" s="20">
        <v>0</v>
      </c>
      <c r="AB21" s="25">
        <v>30</v>
      </c>
      <c r="AC21" s="25">
        <v>30</v>
      </c>
      <c r="AD21" s="21">
        <f t="shared" si="8"/>
        <v>1</v>
      </c>
      <c r="AE21" s="20">
        <v>23</v>
      </c>
      <c r="AF21" s="25">
        <v>30</v>
      </c>
      <c r="AG21" s="25">
        <v>0</v>
      </c>
      <c r="AH21" s="25">
        <f t="shared" si="9"/>
        <v>0</v>
      </c>
      <c r="AI21" s="20">
        <v>78</v>
      </c>
      <c r="AJ21" s="25">
        <v>30</v>
      </c>
      <c r="AK21" s="25">
        <v>0</v>
      </c>
      <c r="AL21" s="25">
        <f t="shared" si="10"/>
        <v>0</v>
      </c>
      <c r="AM21" s="22">
        <v>5</v>
      </c>
      <c r="AN21" s="22">
        <v>54</v>
      </c>
      <c r="AO21" s="24">
        <f t="shared" si="11"/>
        <v>9.2592592592592595</v>
      </c>
      <c r="AP21" s="25">
        <v>20</v>
      </c>
      <c r="AQ21" s="25">
        <v>15</v>
      </c>
      <c r="AR21" s="21">
        <f t="shared" si="1"/>
        <v>0.75</v>
      </c>
      <c r="AS21" s="65">
        <v>19642905.190000001</v>
      </c>
      <c r="AT21" s="65">
        <v>997625974.34000003</v>
      </c>
      <c r="AU21" s="24">
        <f t="shared" si="32"/>
        <v>1.968964892177669</v>
      </c>
      <c r="AV21" s="25">
        <v>30</v>
      </c>
      <c r="AW21" s="25">
        <v>20</v>
      </c>
      <c r="AX21" s="21">
        <f t="shared" si="13"/>
        <v>0.66666666666666663</v>
      </c>
      <c r="AY21" s="22">
        <v>6</v>
      </c>
      <c r="AZ21" s="29">
        <v>11265</v>
      </c>
      <c r="BA21" s="33">
        <f t="shared" si="14"/>
        <v>5.3262316910785618E-2</v>
      </c>
      <c r="BB21" s="25">
        <v>30</v>
      </c>
      <c r="BC21" s="25">
        <v>30</v>
      </c>
      <c r="BD21" s="25">
        <f t="shared" si="15"/>
        <v>1</v>
      </c>
      <c r="BE21" s="20">
        <v>72</v>
      </c>
      <c r="BF21" s="26">
        <v>11212</v>
      </c>
      <c r="BG21" s="27">
        <f t="shared" si="16"/>
        <v>0.64216910453085985</v>
      </c>
      <c r="BH21" s="20">
        <v>20</v>
      </c>
      <c r="BI21" s="25">
        <v>20</v>
      </c>
      <c r="BJ21" s="25">
        <f t="shared" si="17"/>
        <v>1</v>
      </c>
      <c r="BK21" s="20">
        <v>0</v>
      </c>
      <c r="BL21" s="26">
        <v>1809</v>
      </c>
      <c r="BM21" s="20">
        <f t="shared" si="18"/>
        <v>0</v>
      </c>
      <c r="BN21" s="20">
        <v>40</v>
      </c>
      <c r="BO21" s="25">
        <v>40</v>
      </c>
      <c r="BP21" s="25">
        <v>1</v>
      </c>
      <c r="BQ21" s="26"/>
      <c r="BR21" s="29"/>
      <c r="BS21" s="25">
        <v>0</v>
      </c>
      <c r="BT21" s="20">
        <v>30</v>
      </c>
      <c r="BU21" s="25">
        <v>0</v>
      </c>
      <c r="BV21" s="25">
        <f t="shared" si="20"/>
        <v>0</v>
      </c>
      <c r="BW21" s="20">
        <v>2</v>
      </c>
      <c r="BX21" s="26">
        <v>8741</v>
      </c>
      <c r="BY21" s="27">
        <f t="shared" si="21"/>
        <v>2.2880677268047135E-2</v>
      </c>
      <c r="BZ21" s="20">
        <v>30</v>
      </c>
      <c r="CA21" s="25">
        <v>30</v>
      </c>
      <c r="CB21" s="25">
        <v>1</v>
      </c>
      <c r="CC21" s="20"/>
      <c r="CD21" s="20">
        <v>30</v>
      </c>
      <c r="CE21" s="25">
        <v>0</v>
      </c>
      <c r="CF21" s="21">
        <f t="shared" si="22"/>
        <v>0</v>
      </c>
      <c r="CG21" s="25">
        <v>0.15</v>
      </c>
      <c r="CH21" s="20">
        <v>10</v>
      </c>
      <c r="CI21" s="25">
        <v>0</v>
      </c>
      <c r="CJ21" s="25">
        <f t="shared" si="23"/>
        <v>0</v>
      </c>
      <c r="CK21" s="34">
        <v>0.89800000000000002</v>
      </c>
      <c r="CL21" s="20">
        <v>20</v>
      </c>
      <c r="CM21" s="25">
        <v>20</v>
      </c>
      <c r="CN21" s="25">
        <f t="shared" si="24"/>
        <v>1</v>
      </c>
      <c r="CO21" s="20" t="s">
        <v>116</v>
      </c>
      <c r="CP21" s="20">
        <v>40</v>
      </c>
      <c r="CQ21" s="25">
        <v>0</v>
      </c>
      <c r="CR21" s="25">
        <f t="shared" si="25"/>
        <v>0</v>
      </c>
      <c r="CS21" s="20">
        <v>1</v>
      </c>
      <c r="CT21" s="20">
        <v>20</v>
      </c>
      <c r="CU21" s="25">
        <v>0</v>
      </c>
      <c r="CV21" s="25">
        <f t="shared" si="26"/>
        <v>0</v>
      </c>
      <c r="CW21" s="22">
        <v>4</v>
      </c>
      <c r="CX21" s="29">
        <v>11265</v>
      </c>
      <c r="CY21" s="33">
        <f t="shared" si="27"/>
        <v>3.5508211273857081E-2</v>
      </c>
      <c r="CZ21" s="64">
        <v>20</v>
      </c>
      <c r="DA21" s="42">
        <v>20</v>
      </c>
      <c r="DB21" s="21">
        <f t="shared" si="28"/>
        <v>1</v>
      </c>
      <c r="DC21" s="13">
        <f t="shared" si="29"/>
        <v>550</v>
      </c>
      <c r="DD21" s="13">
        <f t="shared" si="30"/>
        <v>345</v>
      </c>
      <c r="DE21" s="31">
        <f t="shared" si="31"/>
        <v>0.62727272727272732</v>
      </c>
      <c r="DF21" s="47"/>
      <c r="DG21" s="47"/>
      <c r="DH21" s="47"/>
      <c r="DI21" s="35"/>
      <c r="DJ21" s="66"/>
      <c r="DK21" s="19"/>
      <c r="DL21" s="69"/>
      <c r="FC21" s="50"/>
      <c r="FD21" s="50"/>
      <c r="FE21" s="50"/>
      <c r="FF21" s="50"/>
    </row>
    <row r="22" spans="1:162" ht="26.25" customHeight="1" x14ac:dyDescent="0.25">
      <c r="A22" s="2" t="s">
        <v>35</v>
      </c>
      <c r="B22" s="63" t="s">
        <v>93</v>
      </c>
      <c r="C22" s="20">
        <v>156</v>
      </c>
      <c r="D22" s="20">
        <v>248</v>
      </c>
      <c r="E22" s="21">
        <f t="shared" si="2"/>
        <v>62.903225806451616</v>
      </c>
      <c r="F22" s="64">
        <v>30</v>
      </c>
      <c r="G22" s="21">
        <f t="shared" si="3"/>
        <v>26.958525345622121</v>
      </c>
      <c r="H22" s="21">
        <f t="shared" si="4"/>
        <v>0.89861751152073732</v>
      </c>
      <c r="I22" s="22">
        <v>1</v>
      </c>
      <c r="J22" s="29">
        <v>9688</v>
      </c>
      <c r="K22" s="33">
        <f>I22/J22*100</f>
        <v>1.0322047894302229E-2</v>
      </c>
      <c r="L22" s="20">
        <v>30</v>
      </c>
      <c r="M22" s="25">
        <v>30</v>
      </c>
      <c r="N22" s="25">
        <v>1</v>
      </c>
      <c r="O22" s="22">
        <v>10</v>
      </c>
      <c r="P22" s="80">
        <v>9688</v>
      </c>
      <c r="Q22" s="27">
        <f t="shared" si="6"/>
        <v>0.10322047894302229</v>
      </c>
      <c r="R22" s="20">
        <v>30</v>
      </c>
      <c r="S22" s="25">
        <v>30</v>
      </c>
      <c r="T22" s="25">
        <f>S22/R22</f>
        <v>1</v>
      </c>
      <c r="U22" s="22">
        <v>0</v>
      </c>
      <c r="V22" s="29">
        <v>9541</v>
      </c>
      <c r="W22" s="25">
        <f t="shared" si="7"/>
        <v>0</v>
      </c>
      <c r="X22" s="25">
        <v>30</v>
      </c>
      <c r="Y22" s="25">
        <v>30</v>
      </c>
      <c r="Z22" s="25">
        <f t="shared" si="0"/>
        <v>1</v>
      </c>
      <c r="AA22" s="20">
        <v>0</v>
      </c>
      <c r="AB22" s="25">
        <v>30</v>
      </c>
      <c r="AC22" s="25">
        <v>30</v>
      </c>
      <c r="AD22" s="21">
        <f t="shared" si="8"/>
        <v>1</v>
      </c>
      <c r="AE22" s="20">
        <v>37</v>
      </c>
      <c r="AF22" s="25">
        <v>30</v>
      </c>
      <c r="AG22" s="25">
        <v>0</v>
      </c>
      <c r="AH22" s="25">
        <f t="shared" si="9"/>
        <v>0</v>
      </c>
      <c r="AI22" s="20">
        <v>51</v>
      </c>
      <c r="AJ22" s="25">
        <v>30</v>
      </c>
      <c r="AK22" s="25">
        <v>0</v>
      </c>
      <c r="AL22" s="25">
        <f t="shared" si="10"/>
        <v>0</v>
      </c>
      <c r="AM22" s="22">
        <v>2</v>
      </c>
      <c r="AN22" s="22">
        <v>13</v>
      </c>
      <c r="AO22" s="24">
        <f t="shared" si="11"/>
        <v>15.384615384615385</v>
      </c>
      <c r="AP22" s="25">
        <v>20</v>
      </c>
      <c r="AQ22" s="25">
        <v>15</v>
      </c>
      <c r="AR22" s="21">
        <f t="shared" si="1"/>
        <v>0.75</v>
      </c>
      <c r="AS22" s="65">
        <v>13009309.59</v>
      </c>
      <c r="AT22" s="65">
        <v>982721785.28999996</v>
      </c>
      <c r="AU22" s="24">
        <f t="shared" si="32"/>
        <v>1.3238039274931683</v>
      </c>
      <c r="AV22" s="25">
        <v>30</v>
      </c>
      <c r="AW22" s="25">
        <v>20</v>
      </c>
      <c r="AX22" s="21">
        <f t="shared" ref="AX22" si="34">AW22/AV22</f>
        <v>0.66666666666666663</v>
      </c>
      <c r="AY22" s="22">
        <v>51</v>
      </c>
      <c r="AZ22" s="29">
        <v>9541</v>
      </c>
      <c r="BA22" s="24">
        <f t="shared" si="14"/>
        <v>0.53453516402892776</v>
      </c>
      <c r="BB22" s="25">
        <v>30</v>
      </c>
      <c r="BC22" s="25">
        <v>30</v>
      </c>
      <c r="BD22" s="25">
        <f t="shared" si="15"/>
        <v>1</v>
      </c>
      <c r="BE22" s="20">
        <v>68</v>
      </c>
      <c r="BF22" s="26">
        <v>9688</v>
      </c>
      <c r="BG22" s="27">
        <f t="shared" si="16"/>
        <v>0.70189925681255161</v>
      </c>
      <c r="BH22" s="20">
        <v>20</v>
      </c>
      <c r="BI22" s="25">
        <v>20</v>
      </c>
      <c r="BJ22" s="25">
        <f t="shared" si="17"/>
        <v>1</v>
      </c>
      <c r="BK22" s="20">
        <v>0</v>
      </c>
      <c r="BL22" s="20">
        <v>648</v>
      </c>
      <c r="BM22" s="20">
        <f t="shared" si="18"/>
        <v>0</v>
      </c>
      <c r="BN22" s="20">
        <v>40</v>
      </c>
      <c r="BO22" s="25">
        <v>40</v>
      </c>
      <c r="BP22" s="25">
        <v>1</v>
      </c>
      <c r="BQ22" s="26"/>
      <c r="BR22" s="22"/>
      <c r="BS22" s="25">
        <v>0</v>
      </c>
      <c r="BT22" s="20">
        <v>30</v>
      </c>
      <c r="BU22" s="25">
        <v>0</v>
      </c>
      <c r="BV22" s="25">
        <f t="shared" si="20"/>
        <v>0</v>
      </c>
      <c r="BW22" s="20">
        <v>0</v>
      </c>
      <c r="BX22" s="26">
        <v>7027</v>
      </c>
      <c r="BY22" s="25">
        <f t="shared" si="21"/>
        <v>0</v>
      </c>
      <c r="BZ22" s="20">
        <v>30</v>
      </c>
      <c r="CA22" s="25">
        <v>30</v>
      </c>
      <c r="CB22" s="25">
        <v>1</v>
      </c>
      <c r="CC22" s="20"/>
      <c r="CD22" s="20">
        <v>30</v>
      </c>
      <c r="CE22" s="25">
        <v>0</v>
      </c>
      <c r="CF22" s="21">
        <f>CE22/CD22</f>
        <v>0</v>
      </c>
      <c r="CG22" s="25">
        <v>6.6000000000000003E-2</v>
      </c>
      <c r="CH22" s="20">
        <v>10</v>
      </c>
      <c r="CI22" s="25">
        <v>0</v>
      </c>
      <c r="CJ22" s="25">
        <f t="shared" si="23"/>
        <v>0</v>
      </c>
      <c r="CK22" s="34">
        <v>0.878</v>
      </c>
      <c r="CL22" s="20">
        <v>20</v>
      </c>
      <c r="CM22" s="25">
        <v>20</v>
      </c>
      <c r="CN22" s="25">
        <f t="shared" si="24"/>
        <v>1</v>
      </c>
      <c r="CO22" s="20" t="s">
        <v>116</v>
      </c>
      <c r="CP22" s="20">
        <v>40</v>
      </c>
      <c r="CQ22" s="25">
        <v>0</v>
      </c>
      <c r="CR22" s="25">
        <f t="shared" si="25"/>
        <v>0</v>
      </c>
      <c r="CS22" s="20">
        <v>2</v>
      </c>
      <c r="CT22" s="20">
        <v>20</v>
      </c>
      <c r="CU22" s="25">
        <v>0</v>
      </c>
      <c r="CV22" s="25">
        <f t="shared" si="26"/>
        <v>0</v>
      </c>
      <c r="CW22" s="22">
        <v>4</v>
      </c>
      <c r="CX22" s="29">
        <v>9541</v>
      </c>
      <c r="CY22" s="33">
        <f t="shared" si="27"/>
        <v>4.1924326590504137E-2</v>
      </c>
      <c r="CZ22" s="64">
        <v>20</v>
      </c>
      <c r="DA22" s="42">
        <v>20</v>
      </c>
      <c r="DB22" s="21">
        <f t="shared" si="28"/>
        <v>1</v>
      </c>
      <c r="DC22" s="13">
        <f t="shared" si="29"/>
        <v>550</v>
      </c>
      <c r="DD22" s="13">
        <f t="shared" si="30"/>
        <v>341.95852534562209</v>
      </c>
      <c r="DE22" s="31">
        <f t="shared" si="31"/>
        <v>0.62174277335567651</v>
      </c>
      <c r="DF22" s="47"/>
      <c r="DG22" s="47"/>
      <c r="DH22" s="47"/>
      <c r="DI22" s="35"/>
      <c r="DJ22" s="66"/>
      <c r="DK22" s="19"/>
      <c r="DL22" s="69"/>
      <c r="FC22" s="50"/>
      <c r="FD22" s="50"/>
      <c r="FE22" s="50"/>
      <c r="FF22" s="50"/>
    </row>
    <row r="23" spans="1:162" x14ac:dyDescent="0.25">
      <c r="A23" s="46" t="s">
        <v>36</v>
      </c>
      <c r="B23" s="46" t="s">
        <v>37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86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46"/>
      <c r="AN23" s="46"/>
      <c r="AP23" s="46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46"/>
      <c r="BZ23" s="46"/>
      <c r="CA23" s="50"/>
      <c r="CB23" s="50"/>
      <c r="CC23" s="50"/>
      <c r="CD23" s="50"/>
      <c r="CE23" s="50"/>
      <c r="CF23" s="50"/>
      <c r="CG23" s="87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V23" s="50"/>
      <c r="CW23" s="50"/>
      <c r="CX23" s="50"/>
      <c r="CY23" s="50"/>
      <c r="CZ23" s="50"/>
      <c r="DA23" s="50"/>
      <c r="DB23" s="50"/>
      <c r="DC23" s="50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</row>
    <row r="24" spans="1:162" x14ac:dyDescent="0.25">
      <c r="A24" s="50"/>
      <c r="B24" s="46" t="s">
        <v>38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86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P24" s="46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 t="s">
        <v>103</v>
      </c>
      <c r="BU24" s="50"/>
      <c r="BV24" s="50"/>
      <c r="BW24" s="50"/>
      <c r="BX24" s="50"/>
      <c r="BY24" s="50"/>
      <c r="BZ24" s="46"/>
      <c r="CA24" s="50"/>
      <c r="CB24" s="50"/>
      <c r="CC24" s="50"/>
      <c r="CD24" s="50"/>
      <c r="CE24" s="50"/>
      <c r="CF24" s="50"/>
      <c r="CG24" s="87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V24" s="50"/>
      <c r="CW24" s="50"/>
      <c r="CX24" s="50"/>
      <c r="CY24" s="50"/>
      <c r="CZ24" s="50"/>
      <c r="DA24" s="50"/>
      <c r="DB24" s="50"/>
      <c r="DC24" s="50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</row>
    <row r="25" spans="1:162" x14ac:dyDescent="0.25">
      <c r="A25" s="50"/>
      <c r="B25" s="46" t="s">
        <v>39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86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P25" s="46"/>
      <c r="AQ25" s="50"/>
      <c r="AR25" s="50"/>
      <c r="AS25" s="50"/>
      <c r="AT25" s="50"/>
      <c r="AU25" s="50"/>
      <c r="AV25" s="72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46"/>
      <c r="CA25" s="50"/>
      <c r="CB25" s="50"/>
      <c r="CC25" s="50"/>
      <c r="CD25" s="50"/>
      <c r="CE25" s="50"/>
      <c r="CF25" s="50"/>
      <c r="CG25" s="87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V25" s="50"/>
      <c r="CW25" s="50"/>
      <c r="CX25" s="50"/>
      <c r="CY25" s="50"/>
      <c r="CZ25" s="50"/>
      <c r="DA25" s="50"/>
      <c r="DB25" s="50"/>
      <c r="DC25" s="50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</row>
    <row r="26" spans="1:162" x14ac:dyDescent="0.25">
      <c r="A26" s="50"/>
      <c r="B26" s="46" t="s">
        <v>40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86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P26" s="46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46"/>
      <c r="CA26" s="50"/>
      <c r="CB26" s="50"/>
      <c r="CC26" s="50"/>
      <c r="CD26" s="50"/>
      <c r="CE26" s="50"/>
      <c r="CF26" s="50"/>
      <c r="CG26" s="87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</row>
    <row r="27" spans="1:162" x14ac:dyDescent="0.25">
      <c r="A27" s="50"/>
      <c r="B27" s="46" t="s">
        <v>41</v>
      </c>
      <c r="AM27" s="50"/>
      <c r="AN27" s="50"/>
      <c r="AP27" s="46"/>
      <c r="BY27" s="50"/>
      <c r="BZ27" s="46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</row>
    <row r="28" spans="1:162" x14ac:dyDescent="0.25">
      <c r="A28" s="50"/>
      <c r="B28" s="46" t="s">
        <v>42</v>
      </c>
      <c r="AM28" s="50"/>
      <c r="AN28" s="50"/>
      <c r="AP28" s="46"/>
      <c r="BY28" s="50"/>
      <c r="BZ28" s="46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</row>
    <row r="29" spans="1:162" x14ac:dyDescent="0.25"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</row>
    <row r="30" spans="1:162" x14ac:dyDescent="0.25"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</row>
    <row r="31" spans="1:162" x14ac:dyDescent="0.25"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</row>
    <row r="32" spans="1:162" x14ac:dyDescent="0.25"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</row>
    <row r="33" spans="23:146" s="47" customFormat="1" x14ac:dyDescent="0.25">
      <c r="W33" s="88"/>
      <c r="CG33" s="89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</row>
    <row r="34" spans="23:146" s="47" customFormat="1" x14ac:dyDescent="0.25">
      <c r="W34" s="88"/>
      <c r="CG34" s="89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</row>
    <row r="35" spans="23:146" s="47" customFormat="1" x14ac:dyDescent="0.25">
      <c r="W35" s="88"/>
      <c r="CG35" s="89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</row>
    <row r="36" spans="23:146" s="47" customFormat="1" x14ac:dyDescent="0.25">
      <c r="W36" s="88"/>
      <c r="CG36" s="89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</row>
    <row r="37" spans="23:146" s="47" customFormat="1" x14ac:dyDescent="0.25">
      <c r="W37" s="88"/>
      <c r="CG37" s="89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</row>
    <row r="38" spans="23:146" s="47" customFormat="1" x14ac:dyDescent="0.25">
      <c r="W38" s="88"/>
      <c r="CG38" s="89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</row>
    <row r="39" spans="23:146" s="47" customFormat="1" x14ac:dyDescent="0.25">
      <c r="W39" s="88"/>
      <c r="CG39" s="89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</row>
    <row r="40" spans="23:146" s="47" customFormat="1" x14ac:dyDescent="0.25">
      <c r="W40" s="88"/>
      <c r="CG40" s="89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</row>
    <row r="41" spans="23:146" s="47" customFormat="1" x14ac:dyDescent="0.25">
      <c r="W41" s="88"/>
      <c r="CG41" s="89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</row>
    <row r="42" spans="23:146" s="47" customFormat="1" x14ac:dyDescent="0.25">
      <c r="W42" s="88"/>
      <c r="CG42" s="89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</row>
    <row r="43" spans="23:146" s="47" customFormat="1" x14ac:dyDescent="0.25">
      <c r="W43" s="88"/>
      <c r="CG43" s="89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</row>
    <row r="44" spans="23:146" s="47" customFormat="1" x14ac:dyDescent="0.25">
      <c r="W44" s="88"/>
      <c r="CG44" s="89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</row>
    <row r="45" spans="23:146" s="47" customFormat="1" x14ac:dyDescent="0.25">
      <c r="W45" s="88"/>
      <c r="CG45" s="89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</row>
    <row r="46" spans="23:146" s="47" customFormat="1" x14ac:dyDescent="0.25">
      <c r="W46" s="88"/>
      <c r="CG46" s="89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</row>
    <row r="47" spans="23:146" s="47" customFormat="1" x14ac:dyDescent="0.25">
      <c r="W47" s="88"/>
      <c r="CG47" s="89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</row>
    <row r="48" spans="23:146" s="47" customFormat="1" x14ac:dyDescent="0.25">
      <c r="W48" s="88"/>
      <c r="CG48" s="89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</row>
    <row r="49" spans="45:158" x14ac:dyDescent="0.25"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</row>
    <row r="50" spans="45:158" x14ac:dyDescent="0.25"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</row>
    <row r="51" spans="45:158" x14ac:dyDescent="0.25"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</row>
    <row r="52" spans="45:158" x14ac:dyDescent="0.25"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</row>
    <row r="53" spans="45:158" x14ac:dyDescent="0.25"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</row>
    <row r="54" spans="45:158" x14ac:dyDescent="0.25"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</row>
    <row r="55" spans="45:158" x14ac:dyDescent="0.25"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</row>
    <row r="56" spans="45:158" x14ac:dyDescent="0.25"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</row>
    <row r="57" spans="45:158" x14ac:dyDescent="0.25"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</row>
    <row r="58" spans="45:158" x14ac:dyDescent="0.25">
      <c r="AS58" s="50"/>
      <c r="AT58" s="50"/>
      <c r="AU58" s="50"/>
      <c r="AV58" s="50"/>
      <c r="AW58" s="50"/>
      <c r="AX58" s="50"/>
    </row>
    <row r="59" spans="45:158" x14ac:dyDescent="0.25">
      <c r="AS59" s="50"/>
      <c r="AT59" s="50"/>
      <c r="AU59" s="50"/>
      <c r="AV59" s="50"/>
      <c r="AW59" s="50"/>
      <c r="AX59" s="50"/>
    </row>
    <row r="60" spans="45:158" x14ac:dyDescent="0.25">
      <c r="AS60" s="50"/>
      <c r="AT60" s="50"/>
      <c r="AU60" s="50"/>
      <c r="AV60" s="72"/>
      <c r="AW60" s="50"/>
      <c r="AX60" s="50"/>
    </row>
    <row r="61" spans="45:158" x14ac:dyDescent="0.25">
      <c r="AS61" s="50"/>
      <c r="AT61" s="50"/>
      <c r="AU61" s="50"/>
      <c r="AV61" s="50"/>
      <c r="AW61" s="50"/>
      <c r="AX61" s="50"/>
    </row>
  </sheetData>
  <autoFilter ref="A5:WZM28"/>
  <mergeCells count="37">
    <mergeCell ref="AU3:AU4"/>
    <mergeCell ref="CY3:CY4"/>
    <mergeCell ref="CS2:CV2"/>
    <mergeCell ref="BE2:BJ2"/>
    <mergeCell ref="BS3:BS4"/>
    <mergeCell ref="CO2:CR2"/>
    <mergeCell ref="BA3:BA4"/>
    <mergeCell ref="BG3:BG4"/>
    <mergeCell ref="BM3:BM4"/>
    <mergeCell ref="AY2:BD2"/>
    <mergeCell ref="BY3:BY4"/>
    <mergeCell ref="CK2:CN2"/>
    <mergeCell ref="A2:B2"/>
    <mergeCell ref="C2:H2"/>
    <mergeCell ref="I2:N2"/>
    <mergeCell ref="O2:T2"/>
    <mergeCell ref="U2:Z2"/>
    <mergeCell ref="DC2:DE2"/>
    <mergeCell ref="CG2:CJ2"/>
    <mergeCell ref="CW2:DB2"/>
    <mergeCell ref="BK2:BP2"/>
    <mergeCell ref="BQ2:BV2"/>
    <mergeCell ref="CC2:CF2"/>
    <mergeCell ref="C1:Z1"/>
    <mergeCell ref="AA2:AD2"/>
    <mergeCell ref="AE2:AH2"/>
    <mergeCell ref="AI2:AL2"/>
    <mergeCell ref="BW2:CB2"/>
    <mergeCell ref="AF1:BD1"/>
    <mergeCell ref="BM1:CR1"/>
    <mergeCell ref="AM2:AR2"/>
    <mergeCell ref="AS2:AX2"/>
    <mergeCell ref="E3:E4"/>
    <mergeCell ref="K3:K4"/>
    <mergeCell ref="Q3:Q4"/>
    <mergeCell ref="W3:W4"/>
    <mergeCell ref="AO3:AO4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50" orientation="landscape" horizontalDpi="4294967294" verticalDpi="0" r:id="rId1"/>
  <headerFooter>
    <oddHeader>&amp;R&amp;"Times New Roman,обычный"&amp;12Приложение №1</oddHeader>
  </headerFooter>
  <colBreaks count="3" manualBreakCount="3">
    <brk id="30" max="27" man="1"/>
    <brk id="62" max="27" man="1"/>
    <brk id="9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обл. РД, ПЦ</vt:lpstr>
      <vt:lpstr>'обл. РД, ПЦ'!Область_печати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niyetzhanova_g</dc:creator>
  <cp:lastModifiedBy>Dell</cp:lastModifiedBy>
  <dcterms:created xsi:type="dcterms:W3CDTF">2016-04-28T09:28:22Z</dcterms:created>
  <dcterms:modified xsi:type="dcterms:W3CDTF">2017-03-02T05:05:22Z</dcterms:modified>
</cp:coreProperties>
</file>