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23655" windowHeight="9690"/>
  </bookViews>
  <sheets>
    <sheet name="КДЦ" sheetId="1" r:id="rId1"/>
  </sheets>
  <definedNames>
    <definedName name="_xlnm.Print_Titles" localSheetId="0">КДЦ!$A:$B</definedName>
    <definedName name="_xlnm.Print_Area" localSheetId="0">КДЦ!$A$1:$BC$17</definedName>
  </definedNames>
  <calcPr calcId="144525" calcOnSave="0"/>
</workbook>
</file>

<file path=xl/calcChain.xml><?xml version="1.0" encoding="utf-8"?>
<calcChain xmlns="http://schemas.openxmlformats.org/spreadsheetml/2006/main">
  <c r="W9" i="1" l="1"/>
  <c r="Z9" i="1"/>
  <c r="Q9" i="1"/>
  <c r="T9" i="1"/>
  <c r="N9" i="1"/>
  <c r="K9" i="1"/>
  <c r="BA9" i="1"/>
  <c r="BB9" i="1"/>
  <c r="AZ9" i="1"/>
  <c r="AV9" i="1"/>
  <c r="AR9" i="1"/>
  <c r="AN9" i="1"/>
  <c r="AJ9" i="1"/>
  <c r="AC9" i="1"/>
  <c r="AF9" i="1"/>
  <c r="E9" i="1"/>
  <c r="H9" i="1"/>
  <c r="BC9" i="1" l="1"/>
  <c r="BA11" i="1"/>
  <c r="BA10" i="1"/>
  <c r="BA8" i="1"/>
  <c r="BA6" i="1"/>
  <c r="BA5" i="1"/>
  <c r="E5" i="1"/>
  <c r="G5" i="1" s="1"/>
  <c r="H5" i="1" s="1"/>
  <c r="BB7" i="1"/>
  <c r="BA7" i="1"/>
  <c r="W11" i="1"/>
  <c r="W10" i="1"/>
  <c r="W8" i="1"/>
  <c r="W7" i="1"/>
  <c r="W6" i="1"/>
  <c r="W5" i="1"/>
  <c r="Q11" i="1"/>
  <c r="Q10" i="1"/>
  <c r="Q8" i="1"/>
  <c r="Q7" i="1"/>
  <c r="Q6" i="1"/>
  <c r="Q5" i="1"/>
  <c r="K11" i="1"/>
  <c r="K10" i="1"/>
  <c r="K8" i="1"/>
  <c r="K6" i="1"/>
  <c r="K5" i="1"/>
  <c r="K7" i="1"/>
  <c r="AZ11" i="1"/>
  <c r="AZ10" i="1"/>
  <c r="AZ8" i="1"/>
  <c r="AZ7" i="1"/>
  <c r="AZ6" i="1"/>
  <c r="AZ5" i="1"/>
  <c r="AV11" i="1"/>
  <c r="AV10" i="1"/>
  <c r="AV8" i="1"/>
  <c r="AV7" i="1"/>
  <c r="AV6" i="1"/>
  <c r="AV5" i="1"/>
  <c r="AR11" i="1"/>
  <c r="AR10" i="1"/>
  <c r="AR8" i="1"/>
  <c r="AR7" i="1"/>
  <c r="AR6" i="1"/>
  <c r="AR5" i="1"/>
  <c r="AN11" i="1"/>
  <c r="AN10" i="1"/>
  <c r="AN8" i="1"/>
  <c r="AN7" i="1"/>
  <c r="AN6" i="1"/>
  <c r="AN5" i="1"/>
  <c r="AJ11" i="1"/>
  <c r="AJ10" i="1"/>
  <c r="AJ8" i="1"/>
  <c r="AJ7" i="1"/>
  <c r="AJ6" i="1"/>
  <c r="AJ5" i="1"/>
  <c r="Z11" i="1"/>
  <c r="Z10" i="1"/>
  <c r="Z8" i="1"/>
  <c r="Z7" i="1"/>
  <c r="Z6" i="1"/>
  <c r="Z5" i="1"/>
  <c r="T11" i="1"/>
  <c r="T10" i="1"/>
  <c r="T8" i="1"/>
  <c r="T7" i="1"/>
  <c r="T6" i="1"/>
  <c r="T5" i="1"/>
  <c r="N11" i="1"/>
  <c r="N10" i="1"/>
  <c r="N8" i="1"/>
  <c r="N7" i="1"/>
  <c r="N6" i="1"/>
  <c r="N5" i="1"/>
  <c r="AF5" i="1"/>
  <c r="AF6" i="1"/>
  <c r="AF7" i="1"/>
  <c r="AF8" i="1"/>
  <c r="AF10" i="1"/>
  <c r="AF11" i="1"/>
  <c r="AC11" i="1"/>
  <c r="AC10" i="1"/>
  <c r="AC8" i="1"/>
  <c r="AC7" i="1"/>
  <c r="AC6" i="1"/>
  <c r="AC5" i="1"/>
  <c r="H7" i="1"/>
  <c r="E6" i="1"/>
  <c r="G6" i="1" s="1"/>
  <c r="E7" i="1"/>
  <c r="E8" i="1"/>
  <c r="E10" i="1"/>
  <c r="G10" i="1" s="1"/>
  <c r="E11" i="1"/>
  <c r="G11" i="1" s="1"/>
  <c r="BB11" i="1" l="1"/>
  <c r="BC11" i="1" s="1"/>
  <c r="H11" i="1"/>
  <c r="BB10" i="1"/>
  <c r="BC10" i="1" s="1"/>
  <c r="H10" i="1"/>
  <c r="BB8" i="1"/>
  <c r="BC8" i="1" s="1"/>
  <c r="H8" i="1"/>
  <c r="BB6" i="1"/>
  <c r="BC6" i="1" s="1"/>
  <c r="H6" i="1"/>
  <c r="BB5" i="1"/>
  <c r="BC5" i="1" s="1"/>
  <c r="BC7" i="1"/>
</calcChain>
</file>

<file path=xl/sharedStrings.xml><?xml version="1.0" encoding="utf-8"?>
<sst xmlns="http://schemas.openxmlformats.org/spreadsheetml/2006/main" count="118" uniqueCount="67">
  <si>
    <t>Регион/ индикатор/  плановые баллы/  коэффициенты</t>
  </si>
  <si>
    <t xml:space="preserve">Доля медицинских работников (МР), имеющих  квалификационную категорию </t>
  </si>
  <si>
    <t xml:space="preserve">Показатель необоснованного отклонения лечебно-диагностических мероприятий от клинических протоколов </t>
  </si>
  <si>
    <t>Доля финансовых средств, снятых за некачественное оказание медицинской помощи</t>
  </si>
  <si>
    <t>Структура исходов лечения выписанных больных в СЗТ</t>
  </si>
  <si>
    <t>Отсутствие обоснованных жалоб</t>
  </si>
  <si>
    <t>Доля принятых мер по результатам обращений в службу поддержки пациента и внутреннего контроля</t>
  </si>
  <si>
    <t>Уровень удовлетворенности населения качеством МП по данным соцопроса</t>
  </si>
  <si>
    <t>Наличие аккредитации медицинской организации</t>
  </si>
  <si>
    <t>Наличие административных взысканий по результатам внешней экспертизы</t>
  </si>
  <si>
    <t>ИТОГО</t>
  </si>
  <si>
    <t>Числ.</t>
  </si>
  <si>
    <t>Знам.</t>
  </si>
  <si>
    <t>числ*100/знам</t>
  </si>
  <si>
    <t>ПБ</t>
  </si>
  <si>
    <t>ФБ</t>
  </si>
  <si>
    <t>КС</t>
  </si>
  <si>
    <t>ФП</t>
  </si>
  <si>
    <t>КР</t>
  </si>
  <si>
    <t>Регион</t>
  </si>
  <si>
    <t>Наименование МО</t>
  </si>
  <si>
    <t>Число МР, имеющих квалификационную категорию * 100</t>
  </si>
  <si>
    <t xml:space="preserve">число всех МР </t>
  </si>
  <si>
    <t>70% и выше -30</t>
  </si>
  <si>
    <t>0%-30; до 5%-20; 2-10%-10; выше 10%-0</t>
  </si>
  <si>
    <t>Число случаев необосн. откл. леч-диагн. мероприятий от клин-х протоколов * 100</t>
  </si>
  <si>
    <t>общее число выбывших из стац</t>
  </si>
  <si>
    <t>Сумма снятия по данным экспертизы КОМУ, ККМФД *100</t>
  </si>
  <si>
    <t xml:space="preserve">сумма предъявленная к оплате </t>
  </si>
  <si>
    <t>Число выбывших с исходами лечения выздоровление и улучшение*100</t>
  </si>
  <si>
    <t>число всего выбывших</t>
  </si>
  <si>
    <t>90% и более-30</t>
  </si>
  <si>
    <t>0-30; до 3-20, 3-5 -10; от 5 - 0</t>
  </si>
  <si>
    <t>Межд.-40; высшая-30; 1-20; 2-10; без катег.-20</t>
  </si>
  <si>
    <t>Отсутс.-20</t>
  </si>
  <si>
    <t xml:space="preserve">Актюбинская </t>
  </si>
  <si>
    <t xml:space="preserve">Жамбылская </t>
  </si>
  <si>
    <t>ЗКО</t>
  </si>
  <si>
    <t xml:space="preserve">Кызылординская </t>
  </si>
  <si>
    <t xml:space="preserve">Павлодарская </t>
  </si>
  <si>
    <t>ЮКО</t>
  </si>
  <si>
    <t>г.Алматы</t>
  </si>
  <si>
    <t>Примечание:</t>
  </si>
  <si>
    <t>ЦП - целевой показатель</t>
  </si>
  <si>
    <t>ФП - фактический показатель</t>
  </si>
  <si>
    <t>ПБ - пороговый балл</t>
  </si>
  <si>
    <t>ФБ - фактический балл</t>
  </si>
  <si>
    <t>КС - коэффициент соответствия</t>
  </si>
  <si>
    <t>КР - коэффициент результативности</t>
  </si>
  <si>
    <t>Индикаторы оценки качества оказываемой медицинской помощи для консультативно-диагностических центров</t>
  </si>
  <si>
    <t>Количество проведенных консультативно-диагностических услуг по договорам субподряда</t>
  </si>
  <si>
    <t>Число проведенных КДУ по договорам субподряда (Текущий показатель – показатель прошлого года) * 100</t>
  </si>
  <si>
    <t>показатель прошлого года</t>
  </si>
  <si>
    <t xml:space="preserve">Увеличение на 10% и более - 30 </t>
  </si>
  <si>
    <t>ГКП на ПХВ "АКТЮБИНСКИЙ ОБЛАСТНОЙ КОНСУЛЬТОТИВНО - ДИАГНОСТИЧЕСКИЙ ЦЕНТР" ГОСУДАРСТВЕННОГО УЧРЕЖДЕНИЯ "УПРАВЛЕНИЯ ЗДРАВООХРАНЕНИЯ АКТЮБИНСКОЙ ОБЛАСТИ</t>
  </si>
  <si>
    <t>ГКП на ПХВ "Жамбылский обласной консультативно -диагностический медицинский центр управления здравоохранения акимата Жамбылской области"</t>
  </si>
  <si>
    <t>ГКП на ПХВ "Областной консультативно-диагностический центр"</t>
  </si>
  <si>
    <t>+</t>
  </si>
  <si>
    <t>выше 40%-20</t>
  </si>
  <si>
    <t>1 кат</t>
  </si>
  <si>
    <t>Региональный диагностический центр</t>
  </si>
  <si>
    <t>-</t>
  </si>
  <si>
    <t>ГКП на ПХВ "Кызылординский областной консультативно-диагностический центр" управления здравоохранения Кызылординской области</t>
  </si>
  <si>
    <t>ГККП "Областной консультативно-диагностический медицинский центр" управления здравоохранения Южно-Казахстанской области</t>
  </si>
  <si>
    <t>379221</t>
  </si>
  <si>
    <t>516142</t>
  </si>
  <si>
    <t>КГП на ПХВ "Павлодарский областной диагностический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</si>
</sst>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00"/>
    <numFmt numFmtId="166" formatCode="_-* #,##0.00_-;\-* #,##0.00_-;_-* &quot;-&quot;??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67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20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43" fontId="22" fillId="0" borderId="0" applyFont="0" applyFill="0" applyBorder="0" applyAlignment="0" applyProtection="0"/>
    <xf numFmtId="0" fontId="17" fillId="0" borderId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95">
    <xf numFmtId="0" fontId="0" fillId="0" borderId="0" xfId="0"/>
    <xf numFmtId="0" fontId="0" fillId="0" borderId="0" xfId="0" applyFont="1" applyFill="1"/>
    <xf numFmtId="0" fontId="3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9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/>
    <xf numFmtId="0" fontId="8" fillId="0" borderId="0" xfId="0" applyFont="1" applyFill="1" applyBorder="1" applyAlignment="1">
      <alignment vertical="center" wrapText="1"/>
    </xf>
    <xf numFmtId="0" fontId="0" fillId="2" borderId="0" xfId="0" applyFont="1" applyFill="1"/>
    <xf numFmtId="0" fontId="4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1" fillId="0" borderId="0" xfId="0" applyFont="1" applyFill="1" applyBorder="1"/>
    <xf numFmtId="0" fontId="1" fillId="2" borderId="0" xfId="0" applyFont="1" applyFill="1" applyBorder="1"/>
    <xf numFmtId="0" fontId="12" fillId="2" borderId="0" xfId="0" applyFont="1" applyFill="1" applyBorder="1"/>
    <xf numFmtId="0" fontId="0" fillId="2" borderId="0" xfId="0" applyFill="1" applyBorder="1"/>
    <xf numFmtId="0" fontId="0" fillId="3" borderId="0" xfId="0" applyFont="1" applyFill="1"/>
    <xf numFmtId="0" fontId="8" fillId="2" borderId="4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 applyProtection="1">
      <alignment horizontal="center" vertical="center" wrapText="1" readingOrder="1"/>
    </xf>
    <xf numFmtId="4" fontId="21" fillId="0" borderId="4" xfId="0" applyNumberFormat="1" applyFont="1" applyFill="1" applyBorder="1" applyAlignment="1" applyProtection="1">
      <alignment horizontal="center" vertical="center" wrapText="1" readingOrder="1"/>
    </xf>
    <xf numFmtId="3" fontId="10" fillId="0" borderId="1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18" fillId="0" borderId="12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 applyProtection="1">
      <alignment horizontal="center" vertical="center" wrapText="1" readingOrder="1"/>
    </xf>
    <xf numFmtId="3" fontId="21" fillId="0" borderId="12" xfId="0" applyNumberFormat="1" applyFont="1" applyFill="1" applyBorder="1" applyAlignment="1" applyProtection="1">
      <alignment horizontal="center" vertical="center" wrapText="1" readingOrder="1"/>
    </xf>
    <xf numFmtId="3" fontId="21" fillId="0" borderId="4" xfId="0" applyNumberFormat="1" applyFont="1" applyFill="1" applyBorder="1" applyAlignment="1" applyProtection="1">
      <alignment horizontal="center" vertical="center" wrapText="1" readingOrder="1"/>
    </xf>
    <xf numFmtId="3" fontId="21" fillId="0" borderId="13" xfId="0" applyNumberFormat="1" applyFont="1" applyFill="1" applyBorder="1" applyAlignment="1" applyProtection="1">
      <alignment horizontal="center" vertical="center" wrapText="1" readingOrder="1"/>
    </xf>
    <xf numFmtId="4" fontId="21" fillId="0" borderId="4" xfId="0" applyNumberFormat="1" applyFont="1" applyFill="1" applyBorder="1" applyAlignment="1" applyProtection="1">
      <alignment horizontal="center" vertical="center" wrapText="1" readingOrder="1"/>
    </xf>
    <xf numFmtId="3" fontId="10" fillId="0" borderId="1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1" fillId="0" borderId="4" xfId="0" applyNumberFormat="1" applyFont="1" applyFill="1" applyBorder="1" applyAlignment="1" applyProtection="1">
      <alignment horizontal="left" vertical="center" wrapText="1" readingOrder="1"/>
    </xf>
    <xf numFmtId="0" fontId="0" fillId="0" borderId="0" xfId="0" applyFont="1" applyFill="1"/>
    <xf numFmtId="0" fontId="0" fillId="0" borderId="0" xfId="0" applyFont="1" applyFill="1" applyBorder="1"/>
    <xf numFmtId="0" fontId="8" fillId="2" borderId="4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Border="1"/>
    <xf numFmtId="0" fontId="8" fillId="0" borderId="4" xfId="0" applyFont="1" applyFill="1" applyBorder="1" applyAlignment="1">
      <alignment horizontal="left" vertical="center" wrapText="1"/>
    </xf>
    <xf numFmtId="0" fontId="11" fillId="0" borderId="4" xfId="5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65" fontId="0" fillId="0" borderId="0" xfId="0" applyNumberFormat="1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left" vertical="center" wrapText="1" readingOrder="1"/>
    </xf>
    <xf numFmtId="0" fontId="10" fillId="2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Border="1"/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</cellXfs>
  <cellStyles count="367">
    <cellStyle name="Excel Built-in Normal" xfId="13"/>
    <cellStyle name="Обычный" xfId="0" builtinId="0"/>
    <cellStyle name="Обычный 10" xfId="22"/>
    <cellStyle name="Обычный 100" xfId="110"/>
    <cellStyle name="Обычный 100 2" xfId="219"/>
    <cellStyle name="Обычный 101" xfId="111"/>
    <cellStyle name="Обычный 101 2" xfId="220"/>
    <cellStyle name="Обычный 102" xfId="112"/>
    <cellStyle name="Обычный 102 2" xfId="221"/>
    <cellStyle name="Обычный 103" xfId="113"/>
    <cellStyle name="Обычный 103 2" xfId="222"/>
    <cellStyle name="Обычный 104" xfId="114"/>
    <cellStyle name="Обычный 104 2" xfId="223"/>
    <cellStyle name="Обычный 105" xfId="115"/>
    <cellStyle name="Обычный 105 2" xfId="224"/>
    <cellStyle name="Обычный 106" xfId="116"/>
    <cellStyle name="Обычный 106 2" xfId="225"/>
    <cellStyle name="Обычный 107" xfId="117"/>
    <cellStyle name="Обычный 108" xfId="118"/>
    <cellStyle name="Обычный 108 2" xfId="226"/>
    <cellStyle name="Обычный 109" xfId="119"/>
    <cellStyle name="Обычный 11" xfId="30"/>
    <cellStyle name="Обычный 110" xfId="120"/>
    <cellStyle name="Обычный 111" xfId="121"/>
    <cellStyle name="Обычный 112" xfId="122"/>
    <cellStyle name="Обычный 113" xfId="123"/>
    <cellStyle name="Обычный 114" xfId="170"/>
    <cellStyle name="Обычный 114 2" xfId="252"/>
    <cellStyle name="Обычный 115" xfId="124"/>
    <cellStyle name="Обычный 116" xfId="125"/>
    <cellStyle name="Обычный 117" xfId="126"/>
    <cellStyle name="Обычный 118" xfId="127"/>
    <cellStyle name="Обычный 119" xfId="128"/>
    <cellStyle name="Обычный 12" xfId="31"/>
    <cellStyle name="Обычный 120" xfId="129"/>
    <cellStyle name="Обычный 121" xfId="130"/>
    <cellStyle name="Обычный 122" xfId="131"/>
    <cellStyle name="Обычный 123" xfId="132"/>
    <cellStyle name="Обычный 124" xfId="133"/>
    <cellStyle name="Обычный 125" xfId="134"/>
    <cellStyle name="Обычный 125 2" xfId="229"/>
    <cellStyle name="Обычный 126" xfId="135"/>
    <cellStyle name="Обычный 126 2" xfId="230"/>
    <cellStyle name="Обычный 127" xfId="136"/>
    <cellStyle name="Обычный 127 2" xfId="231"/>
    <cellStyle name="Обычный 128" xfId="137"/>
    <cellStyle name="Обычный 128 2" xfId="232"/>
    <cellStyle name="Обычный 129" xfId="138"/>
    <cellStyle name="Обычный 129 2" xfId="233"/>
    <cellStyle name="Обычный 13" xfId="32"/>
    <cellStyle name="Обычный 130" xfId="139"/>
    <cellStyle name="Обычный 130 2" xfId="234"/>
    <cellStyle name="Обычный 131" xfId="140"/>
    <cellStyle name="Обычный 131 2" xfId="235"/>
    <cellStyle name="Обычный 132" xfId="141"/>
    <cellStyle name="Обычный 132 2" xfId="236"/>
    <cellStyle name="Обычный 133" xfId="142"/>
    <cellStyle name="Обычный 133 2" xfId="237"/>
    <cellStyle name="Обычный 134" xfId="143"/>
    <cellStyle name="Обычный 134 2" xfId="238"/>
    <cellStyle name="Обычный 135" xfId="144"/>
    <cellStyle name="Обычный 135 2" xfId="239"/>
    <cellStyle name="Обычный 136" xfId="145"/>
    <cellStyle name="Обычный 136 2" xfId="240"/>
    <cellStyle name="Обычный 137" xfId="146"/>
    <cellStyle name="Обычный 137 2" xfId="241"/>
    <cellStyle name="Обычный 138" xfId="147"/>
    <cellStyle name="Обычный 138 2" xfId="242"/>
    <cellStyle name="Обычный 139" xfId="148"/>
    <cellStyle name="Обычный 139 2" xfId="243"/>
    <cellStyle name="Обычный 14" xfId="33"/>
    <cellStyle name="Обычный 140" xfId="149"/>
    <cellStyle name="Обычный 140 2" xfId="244"/>
    <cellStyle name="Обычный 141" xfId="150"/>
    <cellStyle name="Обычный 141 2" xfId="245"/>
    <cellStyle name="Обычный 142" xfId="151"/>
    <cellStyle name="Обычный 142 2" xfId="246"/>
    <cellStyle name="Обычный 143" xfId="152"/>
    <cellStyle name="Обычный 143 2" xfId="247"/>
    <cellStyle name="Обычный 144" xfId="153"/>
    <cellStyle name="Обычный 144 2" xfId="248"/>
    <cellStyle name="Обычный 145" xfId="154"/>
    <cellStyle name="Обычный 145 2" xfId="249"/>
    <cellStyle name="Обычный 146" xfId="155"/>
    <cellStyle name="Обычный 146 2" xfId="250"/>
    <cellStyle name="Обычный 147" xfId="156"/>
    <cellStyle name="Обычный 148" xfId="157"/>
    <cellStyle name="Обычный 149" xfId="158"/>
    <cellStyle name="Обычный 15" xfId="34"/>
    <cellStyle name="Обычный 150" xfId="159"/>
    <cellStyle name="Обычный 151" xfId="160"/>
    <cellStyle name="Обычный 152" xfId="171"/>
    <cellStyle name="Обычный 152 2" xfId="253"/>
    <cellStyle name="Обычный 153" xfId="161"/>
    <cellStyle name="Обычный 154" xfId="162"/>
    <cellStyle name="Обычный 155" xfId="163"/>
    <cellStyle name="Обычный 156" xfId="164"/>
    <cellStyle name="Обычный 157" xfId="165"/>
    <cellStyle name="Обычный 158" xfId="300"/>
    <cellStyle name="Обычный 159" xfId="172"/>
    <cellStyle name="Обычный 159 2" xfId="254"/>
    <cellStyle name="Обычный 16" xfId="35"/>
    <cellStyle name="Обычный 160" xfId="301"/>
    <cellStyle name="Обычный 162" xfId="166"/>
    <cellStyle name="Обычный 163" xfId="167"/>
    <cellStyle name="Обычный 164" xfId="168"/>
    <cellStyle name="Обычный 165" xfId="169"/>
    <cellStyle name="Обычный 167" xfId="173"/>
    <cellStyle name="Обычный 167 2" xfId="255"/>
    <cellStyle name="Обычный 168" xfId="174"/>
    <cellStyle name="Обычный 168 2" xfId="256"/>
    <cellStyle name="Обычный 169" xfId="175"/>
    <cellStyle name="Обычный 169 2" xfId="257"/>
    <cellStyle name="Обычный 17" xfId="36"/>
    <cellStyle name="Обычный 171" xfId="176"/>
    <cellStyle name="Обычный 171 2" xfId="258"/>
    <cellStyle name="Обычный 172" xfId="177"/>
    <cellStyle name="Обычный 172 2" xfId="259"/>
    <cellStyle name="Обычный 173" xfId="178"/>
    <cellStyle name="Обычный 173 2" xfId="260"/>
    <cellStyle name="Обычный 174" xfId="179"/>
    <cellStyle name="Обычный 174 2" xfId="261"/>
    <cellStyle name="Обычный 175" xfId="180"/>
    <cellStyle name="Обычный 175 2" xfId="262"/>
    <cellStyle name="Обычный 176" xfId="181"/>
    <cellStyle name="Обычный 176 2" xfId="263"/>
    <cellStyle name="Обычный 177" xfId="182"/>
    <cellStyle name="Обычный 177 2" xfId="264"/>
    <cellStyle name="Обычный 178" xfId="183"/>
    <cellStyle name="Обычный 178 2" xfId="265"/>
    <cellStyle name="Обычный 179" xfId="184"/>
    <cellStyle name="Обычный 179 2" xfId="266"/>
    <cellStyle name="Обычный 18" xfId="37"/>
    <cellStyle name="Обычный 180" xfId="185"/>
    <cellStyle name="Обычный 180 2" xfId="267"/>
    <cellStyle name="Обычный 181" xfId="186"/>
    <cellStyle name="Обычный 181 2" xfId="268"/>
    <cellStyle name="Обычный 182" xfId="187"/>
    <cellStyle name="Обычный 182 2" xfId="269"/>
    <cellStyle name="Обычный 183" xfId="188"/>
    <cellStyle name="Обычный 183 2" xfId="270"/>
    <cellStyle name="Обычный 184" xfId="189"/>
    <cellStyle name="Обычный 184 2" xfId="271"/>
    <cellStyle name="Обычный 185" xfId="190"/>
    <cellStyle name="Обычный 185 2" xfId="272"/>
    <cellStyle name="Обычный 186" xfId="14"/>
    <cellStyle name="Обычный 186 2" xfId="273"/>
    <cellStyle name="Обычный 186 2 2" xfId="360"/>
    <cellStyle name="Обычный 186 2 3" xfId="343"/>
    <cellStyle name="Обычный 186 2 4" xfId="362"/>
    <cellStyle name="Обычный 186 3" xfId="329"/>
    <cellStyle name="Обычный 186 4" xfId="353"/>
    <cellStyle name="Обычный 186 5" xfId="346"/>
    <cellStyle name="Обычный 187 2" xfId="274"/>
    <cellStyle name="Обычный 187 2 2" xfId="361"/>
    <cellStyle name="Обычный 187 2 3" xfId="332"/>
    <cellStyle name="Обычный 187 2 4" xfId="350"/>
    <cellStyle name="Обычный 19" xfId="38"/>
    <cellStyle name="Обычный 190" xfId="196"/>
    <cellStyle name="Обычный 190 2" xfId="349"/>
    <cellStyle name="Обычный 190 3" xfId="348"/>
    <cellStyle name="Обычный 190 4" xfId="333"/>
    <cellStyle name="Обычный 191" xfId="194"/>
    <cellStyle name="Обычный 192" xfId="193"/>
    <cellStyle name="Обычный 193" xfId="251"/>
    <cellStyle name="Обычный 194" xfId="228"/>
    <cellStyle name="Обычный 195" xfId="227"/>
    <cellStyle name="Обычный 196" xfId="275"/>
    <cellStyle name="Обычный 197" xfId="276"/>
    <cellStyle name="Обычный 198" xfId="277"/>
    <cellStyle name="Обычный 199" xfId="278"/>
    <cellStyle name="Обычный 2" xfId="1"/>
    <cellStyle name="Обычный 2 10" xfId="29"/>
    <cellStyle name="Обычный 2 10 10" xfId="302"/>
    <cellStyle name="Обычный 2 10 2" xfId="331"/>
    <cellStyle name="Обычный 2 10 3" xfId="351"/>
    <cellStyle name="Обычный 2 10 4" xfId="359"/>
    <cellStyle name="Обычный 2 100 10" xfId="317"/>
    <cellStyle name="Обычный 2 2" xfId="23"/>
    <cellStyle name="Обычный 2 2 2" xfId="191"/>
    <cellStyle name="Обычный 2 2 2 2" xfId="192"/>
    <cellStyle name="Обычный 2 2 2 2 2 2 2 5 2 3 3" xfId="303"/>
    <cellStyle name="Обычный 2 3 73" xfId="28"/>
    <cellStyle name="Обычный 20" xfId="39"/>
    <cellStyle name="Обычный 200" xfId="279"/>
    <cellStyle name="Обычный 201" xfId="280"/>
    <cellStyle name="Обычный 202" xfId="281"/>
    <cellStyle name="Обычный 203" xfId="282"/>
    <cellStyle name="Обычный 204" xfId="283"/>
    <cellStyle name="Обычный 205" xfId="284"/>
    <cellStyle name="Обычный 206" xfId="285"/>
    <cellStyle name="Обычный 207" xfId="286"/>
    <cellStyle name="Обычный 208" xfId="287"/>
    <cellStyle name="Обычный 209" xfId="288"/>
    <cellStyle name="Обычный 21" xfId="40"/>
    <cellStyle name="Обычный 210" xfId="289"/>
    <cellStyle name="Обычный 211" xfId="290"/>
    <cellStyle name="Обычный 212" xfId="291"/>
    <cellStyle name="Обычный 213" xfId="292"/>
    <cellStyle name="Обычный 214" xfId="293"/>
    <cellStyle name="Обычный 215" xfId="294"/>
    <cellStyle name="Обычный 216" xfId="295"/>
    <cellStyle name="Обычный 217" xfId="296"/>
    <cellStyle name="Обычный 218" xfId="297"/>
    <cellStyle name="Обычный 219" xfId="298"/>
    <cellStyle name="Обычный 22" xfId="41"/>
    <cellStyle name="Обычный 220" xfId="299"/>
    <cellStyle name="Обычный 220 2" xfId="363"/>
    <cellStyle name="Обычный 220 3" xfId="357"/>
    <cellStyle name="Обычный 220 4" xfId="344"/>
    <cellStyle name="Обычный 23" xfId="42"/>
    <cellStyle name="Обычный 24" xfId="6"/>
    <cellStyle name="Обычный 25" xfId="25"/>
    <cellStyle name="Обычный 26" xfId="26"/>
    <cellStyle name="Обычный 27" xfId="43"/>
    <cellStyle name="Обычный 28" xfId="44"/>
    <cellStyle name="Обычный 29" xfId="45"/>
    <cellStyle name="Обычный 3" xfId="15"/>
    <cellStyle name="Обычный 3 2" xfId="24"/>
    <cellStyle name="Обычный 30" xfId="46"/>
    <cellStyle name="Обычный 31" xfId="47"/>
    <cellStyle name="Обычный 32" xfId="48"/>
    <cellStyle name="Обычный 33" xfId="49"/>
    <cellStyle name="Обычный 34" xfId="50"/>
    <cellStyle name="Обычный 35" xfId="51"/>
    <cellStyle name="Обычный 36" xfId="52"/>
    <cellStyle name="Обычный 37" xfId="53"/>
    <cellStyle name="Обычный 38" xfId="54"/>
    <cellStyle name="Обычный 39" xfId="55"/>
    <cellStyle name="Обычный 4" xfId="16"/>
    <cellStyle name="Обычный 40" xfId="56"/>
    <cellStyle name="Обычный 41" xfId="57"/>
    <cellStyle name="Обычный 42" xfId="58"/>
    <cellStyle name="Обычный 43" xfId="59"/>
    <cellStyle name="Обычный 436 3 3 2 2 3 2 3" xfId="304"/>
    <cellStyle name="Обычный 436 3 3 2 4" xfId="305"/>
    <cellStyle name="Обычный 44" xfId="60"/>
    <cellStyle name="Обычный 45" xfId="61"/>
    <cellStyle name="Обычный 46" xfId="62"/>
    <cellStyle name="Обычный 47" xfId="63"/>
    <cellStyle name="Обычный 48" xfId="64"/>
    <cellStyle name="Обычный 49" xfId="65"/>
    <cellStyle name="Обычный 5" xfId="17"/>
    <cellStyle name="Обычный 50" xfId="88"/>
    <cellStyle name="Обычный 50 2" xfId="197"/>
    <cellStyle name="Обычный 51" xfId="2"/>
    <cellStyle name="Обычный 51 2" xfId="66"/>
    <cellStyle name="Обычный 51 2 2" xfId="337"/>
    <cellStyle name="Обычный 51 2 3" xfId="364"/>
    <cellStyle name="Обычный 51 2 4" xfId="366"/>
    <cellStyle name="Обычный 52" xfId="3"/>
    <cellStyle name="Обычный 52 2" xfId="67"/>
    <cellStyle name="Обычный 52 2 2" xfId="338"/>
    <cellStyle name="Обычный 52 2 3" xfId="330"/>
    <cellStyle name="Обычный 52 2 4" xfId="352"/>
    <cellStyle name="Обычный 53" xfId="4"/>
    <cellStyle name="Обычный 53 2" xfId="68"/>
    <cellStyle name="Обычный 53 2 2" xfId="339"/>
    <cellStyle name="Обычный 53 2 3" xfId="322"/>
    <cellStyle name="Обычный 53 2 4" xfId="365"/>
    <cellStyle name="Обычный 54" xfId="69"/>
    <cellStyle name="Обычный 54 2" xfId="195"/>
    <cellStyle name="Обычный 55" xfId="70"/>
    <cellStyle name="Обычный 56" xfId="71"/>
    <cellStyle name="Обычный 57" xfId="72"/>
    <cellStyle name="Обычный 58" xfId="73"/>
    <cellStyle name="Обычный 59" xfId="74"/>
    <cellStyle name="Обычный 6" xfId="18"/>
    <cellStyle name="Обычный 60" xfId="75"/>
    <cellStyle name="Обычный 61" xfId="76"/>
    <cellStyle name="Обычный 62" xfId="77"/>
    <cellStyle name="Обычный 622 2 2 3" xfId="306"/>
    <cellStyle name="Обычный 622 2 2 3 2 3" xfId="307"/>
    <cellStyle name="Обычный 622 2 2 3 2 3 3 2" xfId="308"/>
    <cellStyle name="Обычный 622 4 3 4" xfId="309"/>
    <cellStyle name="Обычный 622 4 3 4 2 2 2 2 3" xfId="5"/>
    <cellStyle name="Обычный 622 4 3 4 2 3 2" xfId="27"/>
    <cellStyle name="Обычный 622 4 3 4 2 3 2 2" xfId="310"/>
    <cellStyle name="Обычный 622 4 3 4 4 2" xfId="311"/>
    <cellStyle name="Обычный 622 4 3 4 4 2 2" xfId="312"/>
    <cellStyle name="Обычный 622 5" xfId="313"/>
    <cellStyle name="Обычный 622 5 4" xfId="314"/>
    <cellStyle name="Обычный 624 2" xfId="315"/>
    <cellStyle name="Обычный 63" xfId="7"/>
    <cellStyle name="Обычный 63 2" xfId="323"/>
    <cellStyle name="Обычный 63 3" xfId="342"/>
    <cellStyle name="Обычный 63 4" xfId="334"/>
    <cellStyle name="Обычный 64" xfId="8"/>
    <cellStyle name="Обычный 64 2" xfId="324"/>
    <cellStyle name="Обычный 64 3" xfId="356"/>
    <cellStyle name="Обычный 64 4" xfId="345"/>
    <cellStyle name="Обычный 65" xfId="9"/>
    <cellStyle name="Обычный 65 2" xfId="325"/>
    <cellStyle name="Обычный 65 3" xfId="341"/>
    <cellStyle name="Обычный 65 4" xfId="335"/>
    <cellStyle name="Обычный 66" xfId="10"/>
    <cellStyle name="Обычный 66 2" xfId="326"/>
    <cellStyle name="Обычный 66 3" xfId="355"/>
    <cellStyle name="Обычный 66 4" xfId="347"/>
    <cellStyle name="Обычный 67" xfId="11"/>
    <cellStyle name="Обычный 67 2" xfId="327"/>
    <cellStyle name="Обычный 67 3" xfId="340"/>
    <cellStyle name="Обычный 67 4" xfId="336"/>
    <cellStyle name="Обычный 68" xfId="12"/>
    <cellStyle name="Обычный 68 2" xfId="328"/>
    <cellStyle name="Обычный 68 3" xfId="354"/>
    <cellStyle name="Обычный 68 4" xfId="358"/>
    <cellStyle name="Обычный 69" xfId="78"/>
    <cellStyle name="Обычный 7" xfId="19"/>
    <cellStyle name="Обычный 70" xfId="79"/>
    <cellStyle name="Обычный 71" xfId="80"/>
    <cellStyle name="Обычный 72" xfId="81"/>
    <cellStyle name="Обычный 73" xfId="82"/>
    <cellStyle name="Обычный 74" xfId="83"/>
    <cellStyle name="Обычный 75" xfId="84"/>
    <cellStyle name="Обычный 76" xfId="85"/>
    <cellStyle name="Обычный 77" xfId="86"/>
    <cellStyle name="Обычный 78" xfId="87"/>
    <cellStyle name="Обычный 79" xfId="89"/>
    <cellStyle name="Обычный 79 2" xfId="198"/>
    <cellStyle name="Обычный 8" xfId="20"/>
    <cellStyle name="Обычный 80" xfId="90"/>
    <cellStyle name="Обычный 80 2" xfId="199"/>
    <cellStyle name="Обычный 81" xfId="91"/>
    <cellStyle name="Обычный 81 2" xfId="200"/>
    <cellStyle name="Обычный 82" xfId="92"/>
    <cellStyle name="Обычный 82 2" xfId="201"/>
    <cellStyle name="Обычный 83" xfId="93"/>
    <cellStyle name="Обычный 83 2" xfId="202"/>
    <cellStyle name="Обычный 84" xfId="94"/>
    <cellStyle name="Обычный 84 2" xfId="203"/>
    <cellStyle name="Обычный 85" xfId="95"/>
    <cellStyle name="Обычный 85 2" xfId="204"/>
    <cellStyle name="Обычный 86" xfId="96"/>
    <cellStyle name="Обычный 86 2" xfId="205"/>
    <cellStyle name="Обычный 87" xfId="97"/>
    <cellStyle name="Обычный 87 2" xfId="206"/>
    <cellStyle name="Обычный 88" xfId="98"/>
    <cellStyle name="Обычный 88 2" xfId="207"/>
    <cellStyle name="Обычный 89" xfId="99"/>
    <cellStyle name="Обычный 89 2" xfId="208"/>
    <cellStyle name="Обычный 9" xfId="21"/>
    <cellStyle name="Обычный 90" xfId="100"/>
    <cellStyle name="Обычный 90 2" xfId="209"/>
    <cellStyle name="Обычный 91" xfId="101"/>
    <cellStyle name="Обычный 91 2" xfId="210"/>
    <cellStyle name="Обычный 92" xfId="102"/>
    <cellStyle name="Обычный 92 2" xfId="211"/>
    <cellStyle name="Обычный 93" xfId="103"/>
    <cellStyle name="Обычный 93 2" xfId="212"/>
    <cellStyle name="Обычный 94" xfId="104"/>
    <cellStyle name="Обычный 94 2" xfId="213"/>
    <cellStyle name="Обычный 95" xfId="105"/>
    <cellStyle name="Обычный 95 2" xfId="214"/>
    <cellStyle name="Обычный 96" xfId="106"/>
    <cellStyle name="Обычный 96 2" xfId="215"/>
    <cellStyle name="Обычный 97" xfId="107"/>
    <cellStyle name="Обычный 97 2" xfId="216"/>
    <cellStyle name="Обычный 98" xfId="108"/>
    <cellStyle name="Обычный 98 2" xfId="217"/>
    <cellStyle name="Обычный 99" xfId="109"/>
    <cellStyle name="Обычный 99 2" xfId="218"/>
    <cellStyle name="Финансовый 12" xfId="319"/>
    <cellStyle name="Финансовый 29" xfId="320"/>
    <cellStyle name="Финансовый 4 2" xfId="316"/>
    <cellStyle name="Финансовый 41" xfId="321"/>
    <cellStyle name="Финансовый 9" xfId="3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tabSelected="1" view="pageBreakPreview" zoomScale="80" zoomScaleSheetLayoutView="80" workbookViewId="0">
      <pane xSplit="2" ySplit="4" topLeftCell="AP5" activePane="bottomRight" state="frozen"/>
      <selection pane="topRight" activeCell="C1" sqref="C1"/>
      <selection pane="bottomLeft" activeCell="A5" sqref="A5"/>
      <selection pane="bottomRight" activeCell="BC7" sqref="BC7"/>
    </sheetView>
  </sheetViews>
  <sheetFormatPr defaultRowHeight="15" x14ac:dyDescent="0.25"/>
  <cols>
    <col min="1" max="1" width="17.42578125" style="1" customWidth="1"/>
    <col min="2" max="2" width="34.7109375" style="1" customWidth="1"/>
    <col min="3" max="4" width="10.28515625" style="28" customWidth="1"/>
    <col min="5" max="11" width="6.42578125" style="28" customWidth="1"/>
    <col min="12" max="12" width="14.28515625" style="28" customWidth="1"/>
    <col min="13" max="14" width="6.42578125" style="28" customWidth="1"/>
    <col min="15" max="15" width="12.140625" style="28" customWidth="1"/>
    <col min="16" max="16" width="13.5703125" style="28" customWidth="1"/>
    <col min="17" max="17" width="6.42578125" style="28" customWidth="1"/>
    <col min="18" max="18" width="15" style="28" customWidth="1"/>
    <col min="19" max="26" width="6.42578125" style="28" customWidth="1"/>
    <col min="27" max="28" width="8.7109375" style="28" customWidth="1"/>
    <col min="29" max="33" width="6.42578125" style="28" customWidth="1"/>
    <col min="34" max="34" width="12.85546875" style="28" customWidth="1"/>
    <col min="35" max="41" width="6.42578125" style="28" customWidth="1"/>
    <col min="42" max="42" width="9" style="28" customWidth="1"/>
    <col min="43" max="45" width="6.42578125" style="28" customWidth="1"/>
    <col min="46" max="46" width="19.28515625" style="28" customWidth="1"/>
    <col min="47" max="49" width="6.42578125" style="28" customWidth="1"/>
    <col min="50" max="50" width="8.42578125" style="28" customWidth="1"/>
    <col min="51" max="52" width="6.42578125" style="28" customWidth="1"/>
    <col min="53" max="53" width="7" style="1" customWidth="1"/>
    <col min="54" max="54" width="6.42578125" style="3" customWidth="1"/>
    <col min="55" max="55" width="12.85546875" style="3" customWidth="1"/>
    <col min="56" max="103" width="9.140625" style="3"/>
    <col min="104" max="16384" width="9.140625" style="1"/>
  </cols>
  <sheetData>
    <row r="1" spans="1:107" ht="51.75" customHeight="1" thickBot="1" x14ac:dyDescent="0.3">
      <c r="B1" s="2"/>
      <c r="C1" s="91" t="s">
        <v>49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 t="s">
        <v>49</v>
      </c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</row>
    <row r="2" spans="1:107" s="5" customFormat="1" ht="107.25" customHeight="1" x14ac:dyDescent="0.25">
      <c r="A2" s="85" t="s">
        <v>0</v>
      </c>
      <c r="B2" s="86"/>
      <c r="C2" s="87" t="s">
        <v>1</v>
      </c>
      <c r="D2" s="87"/>
      <c r="E2" s="87"/>
      <c r="F2" s="87"/>
      <c r="G2" s="87"/>
      <c r="H2" s="87"/>
      <c r="I2" s="88" t="s">
        <v>2</v>
      </c>
      <c r="J2" s="89"/>
      <c r="K2" s="89"/>
      <c r="L2" s="89"/>
      <c r="M2" s="89"/>
      <c r="N2" s="90"/>
      <c r="O2" s="88" t="s">
        <v>3</v>
      </c>
      <c r="P2" s="89"/>
      <c r="Q2" s="89"/>
      <c r="R2" s="89"/>
      <c r="S2" s="89"/>
      <c r="T2" s="90"/>
      <c r="U2" s="88" t="s">
        <v>4</v>
      </c>
      <c r="V2" s="89"/>
      <c r="W2" s="89"/>
      <c r="X2" s="89"/>
      <c r="Y2" s="89"/>
      <c r="Z2" s="90"/>
      <c r="AA2" s="88" t="s">
        <v>50</v>
      </c>
      <c r="AB2" s="89"/>
      <c r="AC2" s="89"/>
      <c r="AD2" s="89"/>
      <c r="AE2" s="89"/>
      <c r="AF2" s="90"/>
      <c r="AG2" s="88" t="s">
        <v>5</v>
      </c>
      <c r="AH2" s="89"/>
      <c r="AI2" s="89"/>
      <c r="AJ2" s="90"/>
      <c r="AK2" s="88" t="s">
        <v>6</v>
      </c>
      <c r="AL2" s="89"/>
      <c r="AM2" s="89"/>
      <c r="AN2" s="90"/>
      <c r="AO2" s="88" t="s">
        <v>7</v>
      </c>
      <c r="AP2" s="89"/>
      <c r="AQ2" s="89"/>
      <c r="AR2" s="90"/>
      <c r="AS2" s="88" t="s">
        <v>8</v>
      </c>
      <c r="AT2" s="89"/>
      <c r="AU2" s="89"/>
      <c r="AV2" s="90"/>
      <c r="AW2" s="88" t="s">
        <v>9</v>
      </c>
      <c r="AX2" s="89"/>
      <c r="AY2" s="89"/>
      <c r="AZ2" s="90"/>
      <c r="BA2" s="92" t="s">
        <v>10</v>
      </c>
      <c r="BB2" s="92"/>
      <c r="BC2" s="92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</row>
    <row r="3" spans="1:107" s="10" customFormat="1" ht="23.25" customHeight="1" thickBot="1" x14ac:dyDescent="0.3">
      <c r="A3" s="6"/>
      <c r="B3" s="7"/>
      <c r="C3" s="8" t="s">
        <v>11</v>
      </c>
      <c r="D3" s="8" t="s">
        <v>12</v>
      </c>
      <c r="E3" s="93" t="s">
        <v>13</v>
      </c>
      <c r="F3" s="8" t="s">
        <v>14</v>
      </c>
      <c r="G3" s="8" t="s">
        <v>15</v>
      </c>
      <c r="H3" s="8" t="s">
        <v>16</v>
      </c>
      <c r="I3" s="8" t="s">
        <v>11</v>
      </c>
      <c r="J3" s="8" t="s">
        <v>12</v>
      </c>
      <c r="K3" s="93" t="s">
        <v>13</v>
      </c>
      <c r="L3" s="8" t="s">
        <v>14</v>
      </c>
      <c r="M3" s="8" t="s">
        <v>15</v>
      </c>
      <c r="N3" s="8" t="s">
        <v>16</v>
      </c>
      <c r="O3" s="8" t="s">
        <v>11</v>
      </c>
      <c r="P3" s="8" t="s">
        <v>12</v>
      </c>
      <c r="Q3" s="93" t="s">
        <v>13</v>
      </c>
      <c r="R3" s="8" t="s">
        <v>14</v>
      </c>
      <c r="S3" s="8" t="s">
        <v>15</v>
      </c>
      <c r="T3" s="8" t="s">
        <v>16</v>
      </c>
      <c r="U3" s="8" t="s">
        <v>11</v>
      </c>
      <c r="V3" s="8" t="s">
        <v>12</v>
      </c>
      <c r="W3" s="93" t="s">
        <v>13</v>
      </c>
      <c r="X3" s="8" t="s">
        <v>14</v>
      </c>
      <c r="Y3" s="8" t="s">
        <v>15</v>
      </c>
      <c r="Z3" s="8" t="s">
        <v>16</v>
      </c>
      <c r="AA3" s="8" t="s">
        <v>11</v>
      </c>
      <c r="AB3" s="8" t="s">
        <v>12</v>
      </c>
      <c r="AC3" s="93" t="s">
        <v>13</v>
      </c>
      <c r="AD3" s="8" t="s">
        <v>14</v>
      </c>
      <c r="AE3" s="8" t="s">
        <v>15</v>
      </c>
      <c r="AF3" s="8" t="s">
        <v>16</v>
      </c>
      <c r="AG3" s="8" t="s">
        <v>17</v>
      </c>
      <c r="AH3" s="8" t="s">
        <v>14</v>
      </c>
      <c r="AI3" s="8" t="s">
        <v>15</v>
      </c>
      <c r="AJ3" s="8" t="s">
        <v>16</v>
      </c>
      <c r="AK3" s="8" t="s">
        <v>17</v>
      </c>
      <c r="AL3" s="8" t="s">
        <v>14</v>
      </c>
      <c r="AM3" s="8" t="s">
        <v>15</v>
      </c>
      <c r="AN3" s="8" t="s">
        <v>16</v>
      </c>
      <c r="AO3" s="8" t="s">
        <v>17</v>
      </c>
      <c r="AP3" s="8" t="s">
        <v>14</v>
      </c>
      <c r="AQ3" s="8" t="s">
        <v>15</v>
      </c>
      <c r="AR3" s="8" t="s">
        <v>16</v>
      </c>
      <c r="AS3" s="8" t="s">
        <v>17</v>
      </c>
      <c r="AT3" s="8" t="s">
        <v>14</v>
      </c>
      <c r="AU3" s="8" t="s">
        <v>15</v>
      </c>
      <c r="AV3" s="8" t="s">
        <v>16</v>
      </c>
      <c r="AW3" s="8" t="s">
        <v>17</v>
      </c>
      <c r="AX3" s="8" t="s">
        <v>14</v>
      </c>
      <c r="AY3" s="8" t="s">
        <v>15</v>
      </c>
      <c r="AZ3" s="8" t="s">
        <v>16</v>
      </c>
      <c r="BA3" s="8" t="s">
        <v>14</v>
      </c>
      <c r="BB3" s="8" t="s">
        <v>15</v>
      </c>
      <c r="BC3" s="8" t="s">
        <v>18</v>
      </c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</row>
    <row r="4" spans="1:107" s="13" customFormat="1" ht="72" customHeight="1" x14ac:dyDescent="0.2">
      <c r="A4" s="11" t="s">
        <v>19</v>
      </c>
      <c r="B4" s="11" t="s">
        <v>20</v>
      </c>
      <c r="C4" s="12" t="s">
        <v>21</v>
      </c>
      <c r="D4" s="12" t="s">
        <v>22</v>
      </c>
      <c r="E4" s="94"/>
      <c r="F4" s="12" t="s">
        <v>23</v>
      </c>
      <c r="G4" s="12"/>
      <c r="H4" s="12"/>
      <c r="I4" s="12" t="s">
        <v>25</v>
      </c>
      <c r="J4" s="12" t="s">
        <v>26</v>
      </c>
      <c r="K4" s="94"/>
      <c r="L4" s="12" t="s">
        <v>24</v>
      </c>
      <c r="M4" s="12"/>
      <c r="N4" s="12"/>
      <c r="O4" s="12" t="s">
        <v>27</v>
      </c>
      <c r="P4" s="12" t="s">
        <v>28</v>
      </c>
      <c r="Q4" s="94"/>
      <c r="R4" s="12" t="s">
        <v>24</v>
      </c>
      <c r="S4" s="12"/>
      <c r="T4" s="12"/>
      <c r="U4" s="12" t="s">
        <v>29</v>
      </c>
      <c r="V4" s="12" t="s">
        <v>30</v>
      </c>
      <c r="W4" s="94"/>
      <c r="X4" s="12" t="s">
        <v>31</v>
      </c>
      <c r="Y4" s="12"/>
      <c r="Z4" s="12"/>
      <c r="AA4" s="12" t="s">
        <v>51</v>
      </c>
      <c r="AB4" s="12" t="s">
        <v>52</v>
      </c>
      <c r="AC4" s="94"/>
      <c r="AD4" s="12" t="s">
        <v>53</v>
      </c>
      <c r="AE4" s="12"/>
      <c r="AF4" s="12"/>
      <c r="AG4" s="12"/>
      <c r="AH4" s="12" t="s">
        <v>32</v>
      </c>
      <c r="AI4" s="12"/>
      <c r="AJ4" s="12"/>
      <c r="AK4" s="12"/>
      <c r="AL4" s="12">
        <v>10</v>
      </c>
      <c r="AM4" s="12"/>
      <c r="AN4" s="12"/>
      <c r="AO4" s="12"/>
      <c r="AP4" s="40" t="s">
        <v>58</v>
      </c>
      <c r="AQ4" s="12"/>
      <c r="AR4" s="12"/>
      <c r="AS4" s="12"/>
      <c r="AT4" s="12" t="s">
        <v>33</v>
      </c>
      <c r="AU4" s="12"/>
      <c r="AV4" s="12"/>
      <c r="AW4" s="12"/>
      <c r="AX4" s="12" t="s">
        <v>34</v>
      </c>
      <c r="AY4" s="12"/>
      <c r="AZ4" s="12"/>
      <c r="BA4" s="12"/>
      <c r="BB4" s="12"/>
      <c r="BC4" s="12"/>
    </row>
    <row r="5" spans="1:107" s="62" customFormat="1" ht="48.75" customHeight="1" x14ac:dyDescent="0.25">
      <c r="A5" s="69" t="s">
        <v>35</v>
      </c>
      <c r="B5" s="70" t="s">
        <v>54</v>
      </c>
      <c r="C5" s="53">
        <v>18</v>
      </c>
      <c r="D5" s="53">
        <v>71</v>
      </c>
      <c r="E5" s="53">
        <f>C5*100/D5</f>
        <v>25.35211267605634</v>
      </c>
      <c r="F5" s="71">
        <v>30</v>
      </c>
      <c r="G5" s="55">
        <f t="shared" ref="G5:G11" si="0">E5*30/70</f>
        <v>10.865191146881289</v>
      </c>
      <c r="H5" s="55">
        <f t="shared" ref="H5:H11" si="1">G5/F5</f>
        <v>0.3621730382293763</v>
      </c>
      <c r="I5" s="48">
        <v>33</v>
      </c>
      <c r="J5" s="48">
        <v>2000</v>
      </c>
      <c r="K5" s="55">
        <f t="shared" ref="K5:K11" si="2">I5*100/J5</f>
        <v>1.65</v>
      </c>
      <c r="L5" s="57">
        <v>30</v>
      </c>
      <c r="M5" s="55">
        <v>20</v>
      </c>
      <c r="N5" s="55">
        <f t="shared" ref="N5:N11" si="3">M5/L5</f>
        <v>0.66666666666666663</v>
      </c>
      <c r="O5" s="51">
        <v>283602.03337952401</v>
      </c>
      <c r="P5" s="51">
        <v>49146286.410265602</v>
      </c>
      <c r="Q5" s="55">
        <f t="shared" ref="Q5:Q11" si="4">O5*100/P5</f>
        <v>0.57705689299097407</v>
      </c>
      <c r="R5" s="57">
        <v>30</v>
      </c>
      <c r="S5" s="55">
        <v>20</v>
      </c>
      <c r="T5" s="55">
        <f t="shared" ref="T5:T11" si="5">S5/R5</f>
        <v>0.66666666666666663</v>
      </c>
      <c r="U5" s="52">
        <v>2000</v>
      </c>
      <c r="V5" s="52">
        <v>2000</v>
      </c>
      <c r="W5" s="53">
        <f t="shared" ref="W5:W11" si="6">U5*100/V5</f>
        <v>100</v>
      </c>
      <c r="X5" s="57">
        <v>30</v>
      </c>
      <c r="Y5" s="55">
        <v>30</v>
      </c>
      <c r="Z5" s="55">
        <f t="shared" ref="Z5:Z11" si="7">Y5/X5</f>
        <v>1</v>
      </c>
      <c r="AA5" s="53">
        <v>151424</v>
      </c>
      <c r="AB5" s="53">
        <v>161235</v>
      </c>
      <c r="AC5" s="53">
        <f t="shared" ref="AC5:AC11" si="8">AA5*100/AB5</f>
        <v>93.915092876856761</v>
      </c>
      <c r="AD5" s="71">
        <v>30</v>
      </c>
      <c r="AE5" s="55">
        <v>0</v>
      </c>
      <c r="AF5" s="55">
        <f t="shared" ref="AF5:AF11" si="9">AE5/AD5</f>
        <v>0</v>
      </c>
      <c r="AG5" s="53">
        <v>0</v>
      </c>
      <c r="AH5" s="57">
        <v>30</v>
      </c>
      <c r="AI5" s="55">
        <v>30</v>
      </c>
      <c r="AJ5" s="55">
        <f t="shared" ref="AJ5:AJ11" si="10">AI5/AH5</f>
        <v>1</v>
      </c>
      <c r="AK5" s="53">
        <v>98</v>
      </c>
      <c r="AL5" s="53">
        <v>10</v>
      </c>
      <c r="AM5" s="55">
        <v>10</v>
      </c>
      <c r="AN5" s="55">
        <f t="shared" ref="AN5:AN11" si="11">AM5/AL5</f>
        <v>1</v>
      </c>
      <c r="AO5" s="53">
        <v>48.3</v>
      </c>
      <c r="AP5" s="53">
        <v>20</v>
      </c>
      <c r="AQ5" s="55">
        <v>20</v>
      </c>
      <c r="AR5" s="55">
        <f t="shared" ref="AR5:AR11" si="12">AQ5/AP5</f>
        <v>1</v>
      </c>
      <c r="AS5" s="53" t="s">
        <v>59</v>
      </c>
      <c r="AT5" s="53">
        <v>40</v>
      </c>
      <c r="AU5" s="55">
        <v>20</v>
      </c>
      <c r="AV5" s="55">
        <f t="shared" ref="AV5:AV11" si="13">AU5/AT5</f>
        <v>0.5</v>
      </c>
      <c r="AW5" s="53">
        <v>0</v>
      </c>
      <c r="AX5" s="53">
        <v>20</v>
      </c>
      <c r="AY5" s="55">
        <v>20</v>
      </c>
      <c r="AZ5" s="55">
        <f t="shared" ref="AZ5:AZ11" si="14">AY5/AX5</f>
        <v>1</v>
      </c>
      <c r="BA5" s="58">
        <f t="shared" ref="BA5:BA6" si="15">SUM(F5,L5,R5,X5,AD5,AH5,AL5,AP5,AT5,AX5)</f>
        <v>270</v>
      </c>
      <c r="BB5" s="58">
        <f t="shared" ref="BB5:BB6" si="16">SUM(G5,M5,S5,Y5,AE5,AI5,AM5,AQ5,AU5,AY5)</f>
        <v>180.86519114688127</v>
      </c>
      <c r="BC5" s="56">
        <f t="shared" ref="BC5:BC11" si="17">BB5/BA5</f>
        <v>0.6698710783217825</v>
      </c>
      <c r="BF5" s="72"/>
      <c r="BG5" s="73"/>
      <c r="BH5" s="66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</row>
    <row r="6" spans="1:107" s="67" customFormat="1" ht="26.25" customHeight="1" x14ac:dyDescent="0.25">
      <c r="A6" s="69" t="s">
        <v>36</v>
      </c>
      <c r="B6" s="69" t="s">
        <v>55</v>
      </c>
      <c r="C6" s="71">
        <v>151</v>
      </c>
      <c r="D6" s="71">
        <v>292</v>
      </c>
      <c r="E6" s="53">
        <f t="shared" ref="E6:E11" si="18">C6*100/D6</f>
        <v>51.712328767123289</v>
      </c>
      <c r="F6" s="71">
        <v>30</v>
      </c>
      <c r="G6" s="55">
        <f t="shared" si="0"/>
        <v>22.162426614481411</v>
      </c>
      <c r="H6" s="55">
        <f t="shared" si="1"/>
        <v>0.73874755381604706</v>
      </c>
      <c r="I6" s="54">
        <v>11</v>
      </c>
      <c r="J6" s="48">
        <v>1571</v>
      </c>
      <c r="K6" s="55">
        <f t="shared" si="2"/>
        <v>0.70019096117122848</v>
      </c>
      <c r="L6" s="57">
        <v>30</v>
      </c>
      <c r="M6" s="55">
        <v>20</v>
      </c>
      <c r="N6" s="55">
        <f t="shared" si="3"/>
        <v>0.66666666666666663</v>
      </c>
      <c r="O6" s="51">
        <v>155833.05470377501</v>
      </c>
      <c r="P6" s="51">
        <v>45918599.347590603</v>
      </c>
      <c r="Q6" s="55">
        <f t="shared" si="4"/>
        <v>0.33936804893407913</v>
      </c>
      <c r="R6" s="57">
        <v>30</v>
      </c>
      <c r="S6" s="55">
        <v>30</v>
      </c>
      <c r="T6" s="55">
        <f t="shared" si="5"/>
        <v>1</v>
      </c>
      <c r="U6" s="52">
        <v>1569</v>
      </c>
      <c r="V6" s="52">
        <v>1571</v>
      </c>
      <c r="W6" s="53">
        <f t="shared" si="6"/>
        <v>99.872692552514323</v>
      </c>
      <c r="X6" s="57">
        <v>30</v>
      </c>
      <c r="Y6" s="55">
        <v>30</v>
      </c>
      <c r="Z6" s="55">
        <f t="shared" si="7"/>
        <v>1</v>
      </c>
      <c r="AA6" s="53">
        <v>351896</v>
      </c>
      <c r="AB6" s="53">
        <v>455414</v>
      </c>
      <c r="AC6" s="53">
        <f t="shared" si="8"/>
        <v>77.269473490055205</v>
      </c>
      <c r="AD6" s="71">
        <v>30</v>
      </c>
      <c r="AE6" s="55">
        <v>0</v>
      </c>
      <c r="AF6" s="55">
        <f t="shared" si="9"/>
        <v>0</v>
      </c>
      <c r="AG6" s="53">
        <v>2</v>
      </c>
      <c r="AH6" s="57">
        <v>30</v>
      </c>
      <c r="AI6" s="55">
        <v>20</v>
      </c>
      <c r="AJ6" s="55">
        <f t="shared" si="10"/>
        <v>0.66666666666666663</v>
      </c>
      <c r="AK6" s="53">
        <v>100</v>
      </c>
      <c r="AL6" s="53">
        <v>10</v>
      </c>
      <c r="AM6" s="55">
        <v>10</v>
      </c>
      <c r="AN6" s="55">
        <f t="shared" si="11"/>
        <v>1</v>
      </c>
      <c r="AO6" s="53">
        <v>46</v>
      </c>
      <c r="AP6" s="53">
        <v>20</v>
      </c>
      <c r="AQ6" s="55">
        <v>20</v>
      </c>
      <c r="AR6" s="55">
        <f t="shared" si="12"/>
        <v>1</v>
      </c>
      <c r="AS6" s="53" t="s">
        <v>61</v>
      </c>
      <c r="AT6" s="53">
        <v>40</v>
      </c>
      <c r="AU6" s="55">
        <v>0</v>
      </c>
      <c r="AV6" s="55">
        <f t="shared" si="13"/>
        <v>0</v>
      </c>
      <c r="AW6" s="53">
        <v>0</v>
      </c>
      <c r="AX6" s="53">
        <v>20</v>
      </c>
      <c r="AY6" s="55">
        <v>20</v>
      </c>
      <c r="AZ6" s="55">
        <f t="shared" si="14"/>
        <v>1</v>
      </c>
      <c r="BA6" s="58">
        <f t="shared" si="15"/>
        <v>270</v>
      </c>
      <c r="BB6" s="58">
        <f t="shared" si="16"/>
        <v>172.1624266144814</v>
      </c>
      <c r="BC6" s="56">
        <f t="shared" si="17"/>
        <v>0.63763861709067182</v>
      </c>
      <c r="BF6" s="72"/>
      <c r="BG6" s="73"/>
      <c r="BH6" s="66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</row>
    <row r="7" spans="1:107" s="67" customFormat="1" ht="48" customHeight="1" x14ac:dyDescent="0.25">
      <c r="A7" s="69" t="s">
        <v>37</v>
      </c>
      <c r="B7" s="69" t="s">
        <v>56</v>
      </c>
      <c r="C7" s="53">
        <v>70</v>
      </c>
      <c r="D7" s="53">
        <v>91</v>
      </c>
      <c r="E7" s="53">
        <f t="shared" si="18"/>
        <v>76.92307692307692</v>
      </c>
      <c r="F7" s="71">
        <v>30</v>
      </c>
      <c r="G7" s="55">
        <v>30</v>
      </c>
      <c r="H7" s="55">
        <f t="shared" si="1"/>
        <v>1</v>
      </c>
      <c r="I7" s="60">
        <v>10</v>
      </c>
      <c r="J7" s="48">
        <v>220</v>
      </c>
      <c r="K7" s="55">
        <f t="shared" si="2"/>
        <v>4.5454545454545459</v>
      </c>
      <c r="L7" s="57">
        <v>30</v>
      </c>
      <c r="M7" s="55">
        <v>20</v>
      </c>
      <c r="N7" s="55">
        <f t="shared" si="3"/>
        <v>0.66666666666666663</v>
      </c>
      <c r="O7" s="51">
        <v>84643.265274747697</v>
      </c>
      <c r="P7" s="51">
        <v>6884804.1228035102</v>
      </c>
      <c r="Q7" s="55">
        <f t="shared" si="4"/>
        <v>1.2294215458417537</v>
      </c>
      <c r="R7" s="57">
        <v>30</v>
      </c>
      <c r="S7" s="55">
        <v>20</v>
      </c>
      <c r="T7" s="55">
        <f t="shared" si="5"/>
        <v>0.66666666666666663</v>
      </c>
      <c r="U7" s="52">
        <v>220</v>
      </c>
      <c r="V7" s="52">
        <v>220</v>
      </c>
      <c r="W7" s="53">
        <f t="shared" si="6"/>
        <v>100</v>
      </c>
      <c r="X7" s="57">
        <v>30</v>
      </c>
      <c r="Y7" s="55">
        <v>30</v>
      </c>
      <c r="Z7" s="55">
        <f t="shared" si="7"/>
        <v>1</v>
      </c>
      <c r="AA7" s="74">
        <v>451866</v>
      </c>
      <c r="AB7" s="53">
        <v>388004</v>
      </c>
      <c r="AC7" s="53">
        <f t="shared" si="8"/>
        <v>116.45910866898279</v>
      </c>
      <c r="AD7" s="71">
        <v>30</v>
      </c>
      <c r="AE7" s="55">
        <v>30</v>
      </c>
      <c r="AF7" s="55">
        <f t="shared" si="9"/>
        <v>1</v>
      </c>
      <c r="AG7" s="53">
        <v>0</v>
      </c>
      <c r="AH7" s="57">
        <v>30</v>
      </c>
      <c r="AI7" s="55">
        <v>30</v>
      </c>
      <c r="AJ7" s="55">
        <f t="shared" si="10"/>
        <v>1</v>
      </c>
      <c r="AK7" s="53">
        <v>85</v>
      </c>
      <c r="AL7" s="53">
        <v>10</v>
      </c>
      <c r="AM7" s="55">
        <v>10</v>
      </c>
      <c r="AN7" s="55">
        <f t="shared" si="11"/>
        <v>1</v>
      </c>
      <c r="AO7" s="53">
        <v>80</v>
      </c>
      <c r="AP7" s="53">
        <v>20</v>
      </c>
      <c r="AQ7" s="55">
        <v>20</v>
      </c>
      <c r="AR7" s="55">
        <f t="shared" si="12"/>
        <v>1</v>
      </c>
      <c r="AS7" s="53" t="s">
        <v>57</v>
      </c>
      <c r="AT7" s="53">
        <v>40</v>
      </c>
      <c r="AU7" s="55">
        <v>20</v>
      </c>
      <c r="AV7" s="55">
        <f t="shared" si="13"/>
        <v>0.5</v>
      </c>
      <c r="AW7" s="53">
        <v>1</v>
      </c>
      <c r="AX7" s="53">
        <v>20</v>
      </c>
      <c r="AY7" s="55">
        <v>0</v>
      </c>
      <c r="AZ7" s="55">
        <f t="shared" si="14"/>
        <v>0</v>
      </c>
      <c r="BA7" s="58">
        <f>SUM(F7,L7,R7,X7,AD7,AH7,AL7,AP7,AT7,AX7)</f>
        <v>270</v>
      </c>
      <c r="BB7" s="58">
        <f>SUM(G7,M7,S7,Y7,AE7,AI7,AM7,AQ7,AU7,AY7)</f>
        <v>210</v>
      </c>
      <c r="BC7" s="56">
        <f t="shared" si="17"/>
        <v>0.77777777777777779</v>
      </c>
      <c r="BF7" s="65"/>
      <c r="BG7" s="73"/>
      <c r="BH7" s="66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</row>
    <row r="8" spans="1:107" s="67" customFormat="1" ht="42" customHeight="1" x14ac:dyDescent="0.25">
      <c r="A8" s="69" t="s">
        <v>38</v>
      </c>
      <c r="B8" s="61" t="s">
        <v>62</v>
      </c>
      <c r="C8" s="53">
        <v>116</v>
      </c>
      <c r="D8" s="53">
        <v>144</v>
      </c>
      <c r="E8" s="53">
        <f t="shared" si="18"/>
        <v>80.555555555555557</v>
      </c>
      <c r="F8" s="71">
        <v>30</v>
      </c>
      <c r="G8" s="55">
        <v>30</v>
      </c>
      <c r="H8" s="55">
        <f t="shared" si="1"/>
        <v>1</v>
      </c>
      <c r="I8" s="54">
        <v>10</v>
      </c>
      <c r="J8" s="49">
        <v>106</v>
      </c>
      <c r="K8" s="55">
        <f t="shared" si="2"/>
        <v>9.433962264150944</v>
      </c>
      <c r="L8" s="57">
        <v>30</v>
      </c>
      <c r="M8" s="55">
        <v>10</v>
      </c>
      <c r="N8" s="55">
        <f t="shared" si="3"/>
        <v>0.33333333333333331</v>
      </c>
      <c r="O8" s="47">
        <v>111451.566328345</v>
      </c>
      <c r="P8" s="47">
        <v>3324296.6355936802</v>
      </c>
      <c r="Q8" s="55">
        <f t="shared" si="4"/>
        <v>3.3526360173462999</v>
      </c>
      <c r="R8" s="57">
        <v>30</v>
      </c>
      <c r="S8" s="55">
        <v>20</v>
      </c>
      <c r="T8" s="55">
        <f t="shared" si="5"/>
        <v>0.66666666666666663</v>
      </c>
      <c r="U8" s="52">
        <v>105</v>
      </c>
      <c r="V8" s="52">
        <v>106</v>
      </c>
      <c r="W8" s="53">
        <f t="shared" si="6"/>
        <v>99.056603773584911</v>
      </c>
      <c r="X8" s="57">
        <v>30</v>
      </c>
      <c r="Y8" s="55">
        <v>30</v>
      </c>
      <c r="Z8" s="55">
        <f t="shared" si="7"/>
        <v>1</v>
      </c>
      <c r="AA8" s="53">
        <v>78568</v>
      </c>
      <c r="AB8" s="53">
        <v>59691</v>
      </c>
      <c r="AC8" s="53">
        <f t="shared" si="8"/>
        <v>131.62453301167679</v>
      </c>
      <c r="AD8" s="71">
        <v>30</v>
      </c>
      <c r="AE8" s="55">
        <v>30</v>
      </c>
      <c r="AF8" s="55">
        <f t="shared" si="9"/>
        <v>1</v>
      </c>
      <c r="AG8" s="53">
        <v>1</v>
      </c>
      <c r="AH8" s="57">
        <v>30</v>
      </c>
      <c r="AI8" s="55">
        <v>20</v>
      </c>
      <c r="AJ8" s="55">
        <f t="shared" si="10"/>
        <v>0.66666666666666663</v>
      </c>
      <c r="AK8" s="53">
        <v>70</v>
      </c>
      <c r="AL8" s="53">
        <v>10</v>
      </c>
      <c r="AM8" s="55">
        <v>10</v>
      </c>
      <c r="AN8" s="55">
        <f t="shared" si="11"/>
        <v>1</v>
      </c>
      <c r="AO8" s="53">
        <v>40</v>
      </c>
      <c r="AP8" s="53">
        <v>20</v>
      </c>
      <c r="AQ8" s="55">
        <v>20</v>
      </c>
      <c r="AR8" s="55">
        <f t="shared" si="12"/>
        <v>1</v>
      </c>
      <c r="AS8" s="53" t="s">
        <v>61</v>
      </c>
      <c r="AT8" s="53">
        <v>40</v>
      </c>
      <c r="AU8" s="55">
        <v>0</v>
      </c>
      <c r="AV8" s="55">
        <f t="shared" si="13"/>
        <v>0</v>
      </c>
      <c r="AW8" s="53">
        <v>0</v>
      </c>
      <c r="AX8" s="53">
        <v>20</v>
      </c>
      <c r="AY8" s="55">
        <v>20</v>
      </c>
      <c r="AZ8" s="55">
        <f t="shared" si="14"/>
        <v>1</v>
      </c>
      <c r="BA8" s="58">
        <f t="shared" ref="BA8:BA11" si="19">SUM(F8,L8,R8,X8,AD8,AH8,AL8,AP8,AT8,AX8)</f>
        <v>270</v>
      </c>
      <c r="BB8" s="58">
        <f t="shared" ref="BB8:BB11" si="20">SUM(G8,M8,S8,Y8,AE8,AI8,AM8,AQ8,AU8,AY8)</f>
        <v>190</v>
      </c>
      <c r="BC8" s="56">
        <f t="shared" si="17"/>
        <v>0.70370370370370372</v>
      </c>
      <c r="BF8" s="72"/>
      <c r="BG8" s="73"/>
      <c r="BH8" s="66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</row>
    <row r="9" spans="1:107" s="78" customFormat="1" ht="42" customHeight="1" x14ac:dyDescent="0.25">
      <c r="A9" s="82" t="s">
        <v>39</v>
      </c>
      <c r="B9" s="82" t="s">
        <v>66</v>
      </c>
      <c r="C9" s="83">
        <v>100</v>
      </c>
      <c r="D9" s="83">
        <v>141</v>
      </c>
      <c r="E9" s="53">
        <f t="shared" ref="E9" si="21">C9*100/D9</f>
        <v>70.921985815602838</v>
      </c>
      <c r="F9" s="71">
        <v>30</v>
      </c>
      <c r="G9" s="55">
        <v>30</v>
      </c>
      <c r="H9" s="55">
        <f t="shared" ref="H9" si="22">G9/F9</f>
        <v>1</v>
      </c>
      <c r="I9" s="81">
        <v>34</v>
      </c>
      <c r="J9" s="49">
        <v>1059</v>
      </c>
      <c r="K9" s="55">
        <f t="shared" ref="K9" si="23">I9*100/J9</f>
        <v>3.2105760151085931</v>
      </c>
      <c r="L9" s="57">
        <v>20</v>
      </c>
      <c r="M9" s="55">
        <v>10</v>
      </c>
      <c r="N9" s="55">
        <f t="shared" si="3"/>
        <v>0.5</v>
      </c>
      <c r="O9" s="51">
        <v>745766.34588740196</v>
      </c>
      <c r="P9" s="51">
        <v>22735601.691922601</v>
      </c>
      <c r="Q9" s="55">
        <f t="shared" ref="Q9" si="24">O9*100/P9</f>
        <v>3.2801698234903296</v>
      </c>
      <c r="R9" s="57">
        <v>30</v>
      </c>
      <c r="S9" s="55">
        <v>20</v>
      </c>
      <c r="T9" s="55">
        <f t="shared" ref="T9" si="25">S9/R9</f>
        <v>0.66666666666666663</v>
      </c>
      <c r="U9" s="52">
        <v>1059</v>
      </c>
      <c r="V9" s="52">
        <v>1059</v>
      </c>
      <c r="W9" s="53">
        <f t="shared" ref="W9" si="26">U9*100/V9</f>
        <v>100</v>
      </c>
      <c r="X9" s="57">
        <v>30</v>
      </c>
      <c r="Y9" s="55">
        <v>30</v>
      </c>
      <c r="Z9" s="55">
        <f t="shared" ref="Z9" si="27">Y9/X9</f>
        <v>1</v>
      </c>
      <c r="AA9" s="84">
        <v>314257</v>
      </c>
      <c r="AB9" s="84">
        <v>314483</v>
      </c>
      <c r="AC9" s="53">
        <f t="shared" ref="AC9" si="28">AA9*100/AB9</f>
        <v>99.928136020071037</v>
      </c>
      <c r="AD9" s="71">
        <v>30</v>
      </c>
      <c r="AE9" s="55">
        <v>0</v>
      </c>
      <c r="AF9" s="55">
        <f t="shared" ref="AF9" si="29">AE9/AD9</f>
        <v>0</v>
      </c>
      <c r="AG9" s="53">
        <v>1</v>
      </c>
      <c r="AH9" s="57">
        <v>30</v>
      </c>
      <c r="AI9" s="55">
        <v>20</v>
      </c>
      <c r="AJ9" s="55">
        <f t="shared" si="10"/>
        <v>0.66666666666666663</v>
      </c>
      <c r="AK9" s="53">
        <v>68</v>
      </c>
      <c r="AL9" s="53">
        <v>10</v>
      </c>
      <c r="AM9" s="55">
        <v>10</v>
      </c>
      <c r="AN9" s="55">
        <f t="shared" ref="AN9" si="30">AM9/AL9</f>
        <v>1</v>
      </c>
      <c r="AO9" s="53">
        <v>68</v>
      </c>
      <c r="AP9" s="53">
        <v>20</v>
      </c>
      <c r="AQ9" s="55">
        <v>20</v>
      </c>
      <c r="AR9" s="55">
        <f t="shared" si="12"/>
        <v>1</v>
      </c>
      <c r="AS9" s="53" t="s">
        <v>57</v>
      </c>
      <c r="AT9" s="53">
        <v>40</v>
      </c>
      <c r="AU9" s="55">
        <v>20</v>
      </c>
      <c r="AV9" s="55">
        <f t="shared" ref="AV9" si="31">AU9/AT9</f>
        <v>0.5</v>
      </c>
      <c r="AW9" s="53">
        <v>1</v>
      </c>
      <c r="AX9" s="53">
        <v>20</v>
      </c>
      <c r="AY9" s="55">
        <v>20</v>
      </c>
      <c r="AZ9" s="55">
        <f t="shared" si="14"/>
        <v>1</v>
      </c>
      <c r="BA9" s="58">
        <f t="shared" ref="BA9" si="32">SUM(F9,L9,R9,X9,AD9,AH9,AL9,AP9,AT9,AX9)</f>
        <v>260</v>
      </c>
      <c r="BB9" s="58">
        <f t="shared" ref="BB9" si="33">SUM(G9,M9,S9,Y9,AE9,AI9,AM9,AQ9,AU9,AY9)</f>
        <v>180</v>
      </c>
      <c r="BC9" s="56">
        <f t="shared" ref="BC9" si="34">BB9/BA9</f>
        <v>0.69230769230769229</v>
      </c>
      <c r="BF9" s="72"/>
      <c r="BG9" s="73"/>
      <c r="BH9" s="77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</row>
    <row r="10" spans="1:107" s="21" customFormat="1" ht="59.25" customHeight="1" x14ac:dyDescent="0.25">
      <c r="A10" s="15" t="s">
        <v>40</v>
      </c>
      <c r="B10" s="75" t="s">
        <v>63</v>
      </c>
      <c r="C10" s="80">
        <v>131</v>
      </c>
      <c r="D10" s="80">
        <v>151</v>
      </c>
      <c r="E10" s="32">
        <f t="shared" si="18"/>
        <v>86.754966887417226</v>
      </c>
      <c r="F10" s="34">
        <v>30</v>
      </c>
      <c r="G10" s="35">
        <f t="shared" si="0"/>
        <v>37.180700094607381</v>
      </c>
      <c r="H10" s="35">
        <f t="shared" si="1"/>
        <v>1.2393566698202461</v>
      </c>
      <c r="I10" s="76">
        <v>61</v>
      </c>
      <c r="J10" s="50">
        <v>448</v>
      </c>
      <c r="K10" s="30">
        <f t="shared" si="2"/>
        <v>13.616071428571429</v>
      </c>
      <c r="L10" s="33">
        <v>30</v>
      </c>
      <c r="M10" s="17">
        <v>0</v>
      </c>
      <c r="N10" s="35">
        <f t="shared" si="3"/>
        <v>0</v>
      </c>
      <c r="O10" s="51">
        <v>460279.07702279999</v>
      </c>
      <c r="P10" s="51">
        <v>13949224.803491</v>
      </c>
      <c r="Q10" s="31">
        <f t="shared" si="4"/>
        <v>3.2996749533178957</v>
      </c>
      <c r="R10" s="33">
        <v>30</v>
      </c>
      <c r="S10" s="17">
        <v>20</v>
      </c>
      <c r="T10" s="35">
        <f t="shared" si="5"/>
        <v>0.66666666666666663</v>
      </c>
      <c r="U10" s="52">
        <v>447</v>
      </c>
      <c r="V10" s="52">
        <v>448</v>
      </c>
      <c r="W10" s="29">
        <f t="shared" si="6"/>
        <v>99.776785714285708</v>
      </c>
      <c r="X10" s="33">
        <v>30</v>
      </c>
      <c r="Y10" s="17">
        <v>30</v>
      </c>
      <c r="Z10" s="35">
        <f t="shared" si="7"/>
        <v>1</v>
      </c>
      <c r="AA10" s="59" t="s">
        <v>64</v>
      </c>
      <c r="AB10" s="59" t="s">
        <v>65</v>
      </c>
      <c r="AC10" s="29">
        <f t="shared" si="8"/>
        <v>73.472222760403142</v>
      </c>
      <c r="AD10" s="34">
        <v>30</v>
      </c>
      <c r="AE10" s="17">
        <v>0</v>
      </c>
      <c r="AF10" s="35">
        <f t="shared" si="9"/>
        <v>0</v>
      </c>
      <c r="AG10" s="16">
        <v>0</v>
      </c>
      <c r="AH10" s="33">
        <v>30</v>
      </c>
      <c r="AI10" s="17">
        <v>30</v>
      </c>
      <c r="AJ10" s="35">
        <f t="shared" si="10"/>
        <v>1</v>
      </c>
      <c r="AK10" s="16">
        <v>65</v>
      </c>
      <c r="AL10" s="29">
        <v>10</v>
      </c>
      <c r="AM10" s="17">
        <v>10</v>
      </c>
      <c r="AN10" s="35">
        <f t="shared" si="11"/>
        <v>1</v>
      </c>
      <c r="AO10" s="16">
        <v>40</v>
      </c>
      <c r="AP10" s="29">
        <v>20</v>
      </c>
      <c r="AQ10" s="17">
        <v>20</v>
      </c>
      <c r="AR10" s="35">
        <f t="shared" si="12"/>
        <v>1</v>
      </c>
      <c r="AS10" s="64" t="s">
        <v>59</v>
      </c>
      <c r="AT10" s="29">
        <v>40</v>
      </c>
      <c r="AU10" s="17"/>
      <c r="AV10" s="35">
        <f t="shared" si="13"/>
        <v>0</v>
      </c>
      <c r="AW10" s="16">
        <v>0</v>
      </c>
      <c r="AX10" s="29">
        <v>20</v>
      </c>
      <c r="AY10" s="17">
        <v>20</v>
      </c>
      <c r="AZ10" s="35">
        <f t="shared" si="14"/>
        <v>1</v>
      </c>
      <c r="BA10" s="36">
        <f t="shared" si="19"/>
        <v>270</v>
      </c>
      <c r="BB10" s="36">
        <f t="shared" si="20"/>
        <v>167.18070009460737</v>
      </c>
      <c r="BC10" s="42">
        <f t="shared" si="17"/>
        <v>0.61918777812817549</v>
      </c>
      <c r="BF10" s="22"/>
      <c r="BG10" s="19"/>
      <c r="BH10" s="14"/>
      <c r="BI10" s="25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</row>
    <row r="11" spans="1:107" ht="34.5" customHeight="1" x14ac:dyDescent="0.25">
      <c r="A11" s="15" t="s">
        <v>41</v>
      </c>
      <c r="B11" s="43" t="s">
        <v>60</v>
      </c>
      <c r="C11" s="44">
        <v>108</v>
      </c>
      <c r="D11" s="44">
        <v>173</v>
      </c>
      <c r="E11" s="32">
        <f t="shared" si="18"/>
        <v>62.427745664739888</v>
      </c>
      <c r="F11" s="34">
        <v>30</v>
      </c>
      <c r="G11" s="35">
        <f t="shared" si="0"/>
        <v>26.754748142031382</v>
      </c>
      <c r="H11" s="35">
        <f t="shared" si="1"/>
        <v>0.89182493806771268</v>
      </c>
      <c r="I11" s="37">
        <v>18</v>
      </c>
      <c r="J11" s="37">
        <v>479</v>
      </c>
      <c r="K11" s="30">
        <f t="shared" si="2"/>
        <v>3.757828810020877</v>
      </c>
      <c r="L11" s="33">
        <v>30</v>
      </c>
      <c r="M11" s="17">
        <v>20</v>
      </c>
      <c r="N11" s="35">
        <f t="shared" si="3"/>
        <v>0.66666666666666663</v>
      </c>
      <c r="O11" s="38">
        <v>329268.7583019</v>
      </c>
      <c r="P11" s="38">
        <v>19954898.265014201</v>
      </c>
      <c r="Q11" s="31">
        <f t="shared" si="4"/>
        <v>1.6500648308450079</v>
      </c>
      <c r="R11" s="33">
        <v>30</v>
      </c>
      <c r="S11" s="17">
        <v>20</v>
      </c>
      <c r="T11" s="35">
        <f t="shared" si="5"/>
        <v>0.66666666666666663</v>
      </c>
      <c r="U11" s="39">
        <v>479</v>
      </c>
      <c r="V11" s="39">
        <v>479</v>
      </c>
      <c r="W11" s="29">
        <f t="shared" si="6"/>
        <v>100</v>
      </c>
      <c r="X11" s="33">
        <v>30</v>
      </c>
      <c r="Y11" s="17">
        <v>30</v>
      </c>
      <c r="Z11" s="35">
        <f t="shared" si="7"/>
        <v>1</v>
      </c>
      <c r="AA11" s="45">
        <v>-11472</v>
      </c>
      <c r="AB11" s="46">
        <v>61487</v>
      </c>
      <c r="AC11" s="29">
        <f t="shared" si="8"/>
        <v>-18.657602420023746</v>
      </c>
      <c r="AD11" s="34">
        <v>30</v>
      </c>
      <c r="AE11" s="17">
        <v>0</v>
      </c>
      <c r="AF11" s="35">
        <f t="shared" si="9"/>
        <v>0</v>
      </c>
      <c r="AG11" s="16">
        <v>0</v>
      </c>
      <c r="AH11" s="33">
        <v>30</v>
      </c>
      <c r="AI11" s="17">
        <v>30</v>
      </c>
      <c r="AJ11" s="35">
        <f t="shared" si="10"/>
        <v>1</v>
      </c>
      <c r="AK11" s="16">
        <v>100</v>
      </c>
      <c r="AL11" s="29">
        <v>10</v>
      </c>
      <c r="AM11" s="17">
        <v>10</v>
      </c>
      <c r="AN11" s="35">
        <f t="shared" si="11"/>
        <v>1</v>
      </c>
      <c r="AO11" s="16">
        <v>40</v>
      </c>
      <c r="AP11" s="29">
        <v>20</v>
      </c>
      <c r="AQ11" s="17">
        <v>20</v>
      </c>
      <c r="AR11" s="35">
        <f t="shared" si="12"/>
        <v>1</v>
      </c>
      <c r="AS11" s="41" t="s">
        <v>59</v>
      </c>
      <c r="AT11" s="29">
        <v>40</v>
      </c>
      <c r="AU11" s="17">
        <v>20</v>
      </c>
      <c r="AV11" s="35">
        <f t="shared" si="13"/>
        <v>0.5</v>
      </c>
      <c r="AW11" s="16">
        <v>0</v>
      </c>
      <c r="AX11" s="29">
        <v>20</v>
      </c>
      <c r="AY11" s="17">
        <v>20</v>
      </c>
      <c r="AZ11" s="35">
        <f t="shared" si="14"/>
        <v>1</v>
      </c>
      <c r="BA11" s="36">
        <f t="shared" si="19"/>
        <v>270</v>
      </c>
      <c r="BB11" s="36">
        <f t="shared" si="20"/>
        <v>196.75474814203139</v>
      </c>
      <c r="BC11" s="42">
        <f t="shared" si="17"/>
        <v>0.72872128941493108</v>
      </c>
      <c r="BF11" s="18"/>
      <c r="BG11" s="19"/>
      <c r="BH11" s="20"/>
      <c r="BI11" s="24"/>
      <c r="CZ11" s="3"/>
      <c r="DA11" s="3"/>
      <c r="DB11" s="3"/>
      <c r="DC11" s="3"/>
    </row>
    <row r="12" spans="1:107" s="21" customFormat="1" x14ac:dyDescent="0.25">
      <c r="A12" s="26" t="s">
        <v>42</v>
      </c>
      <c r="B12" s="26" t="s">
        <v>43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6"/>
      <c r="V12" s="26"/>
      <c r="X12" s="26"/>
      <c r="Y12" s="23"/>
      <c r="Z12" s="23"/>
      <c r="AA12" s="23"/>
      <c r="AB12" s="23"/>
      <c r="AC12" s="23"/>
      <c r="AD12" s="23"/>
      <c r="AE12" s="23"/>
      <c r="AF12" s="23"/>
      <c r="AI12" s="23"/>
      <c r="AJ12" s="23"/>
      <c r="AK12" s="23"/>
      <c r="AL12" s="23"/>
      <c r="AM12" s="23"/>
      <c r="AN12" s="23"/>
      <c r="AO12" s="26"/>
      <c r="AP12" s="26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</row>
    <row r="13" spans="1:107" s="21" customFormat="1" x14ac:dyDescent="0.25">
      <c r="A13" s="23"/>
      <c r="B13" s="26" t="s">
        <v>44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X13" s="26"/>
      <c r="Y13" s="23"/>
      <c r="Z13" s="23"/>
      <c r="AA13" s="23"/>
      <c r="AB13" s="23"/>
      <c r="AC13" s="23"/>
      <c r="AD13" s="23"/>
      <c r="AE13" s="23"/>
      <c r="AF13" s="23"/>
      <c r="AI13" s="23"/>
      <c r="AJ13" s="23"/>
      <c r="AK13" s="23"/>
      <c r="AL13" s="23"/>
      <c r="AM13" s="23"/>
      <c r="AN13" s="23"/>
      <c r="AO13" s="23"/>
      <c r="AP13" s="26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</row>
    <row r="14" spans="1:107" s="21" customFormat="1" x14ac:dyDescent="0.25">
      <c r="A14" s="23"/>
      <c r="B14" s="26" t="s">
        <v>45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7"/>
      <c r="S14" s="23"/>
      <c r="T14" s="23"/>
      <c r="U14" s="23"/>
      <c r="V14" s="23"/>
      <c r="X14" s="26"/>
      <c r="Y14" s="23"/>
      <c r="Z14" s="23"/>
      <c r="AA14" s="23"/>
      <c r="AB14" s="23"/>
      <c r="AC14" s="23"/>
      <c r="AD14" s="23"/>
      <c r="AE14" s="23"/>
      <c r="AF14" s="23"/>
      <c r="AI14" s="23"/>
      <c r="AJ14" s="23"/>
      <c r="AK14" s="23"/>
      <c r="AL14" s="23"/>
      <c r="AM14" s="23"/>
      <c r="AN14" s="23"/>
      <c r="AO14" s="23"/>
      <c r="AP14" s="26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</row>
    <row r="15" spans="1:107" s="21" customFormat="1" x14ac:dyDescent="0.25">
      <c r="A15" s="23"/>
      <c r="B15" s="26" t="s">
        <v>46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X15" s="26"/>
      <c r="Y15" s="23"/>
      <c r="Z15" s="23"/>
      <c r="AA15" s="23"/>
      <c r="AB15" s="23"/>
      <c r="AC15" s="23"/>
      <c r="AD15" s="23"/>
      <c r="AE15" s="23"/>
      <c r="AF15" s="23"/>
      <c r="AI15" s="23"/>
      <c r="AJ15" s="23"/>
      <c r="AK15" s="23"/>
      <c r="AL15" s="23"/>
      <c r="AM15" s="23"/>
      <c r="AN15" s="23"/>
      <c r="AO15" s="23"/>
      <c r="AP15" s="26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</row>
    <row r="16" spans="1:107" s="21" customFormat="1" x14ac:dyDescent="0.25">
      <c r="A16" s="23"/>
      <c r="B16" s="26" t="s">
        <v>47</v>
      </c>
      <c r="U16" s="23"/>
      <c r="V16" s="23"/>
      <c r="X16" s="26"/>
      <c r="AO16" s="23"/>
      <c r="AP16" s="26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</row>
    <row r="17" spans="1:103" s="21" customFormat="1" x14ac:dyDescent="0.25">
      <c r="A17" s="23"/>
      <c r="B17" s="26" t="s">
        <v>48</v>
      </c>
      <c r="U17" s="23"/>
      <c r="V17" s="23"/>
      <c r="X17" s="26"/>
      <c r="AO17" s="23"/>
      <c r="AP17" s="26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</row>
    <row r="18" spans="1:103" s="21" customFormat="1" x14ac:dyDescent="0.25"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</row>
    <row r="19" spans="1:103" s="21" customFormat="1" x14ac:dyDescent="0.25"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</row>
    <row r="20" spans="1:103" s="21" customFormat="1" x14ac:dyDescent="0.25"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</row>
    <row r="21" spans="1:103" s="21" customFormat="1" x14ac:dyDescent="0.25"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</row>
    <row r="22" spans="1:103" s="21" customFormat="1" x14ac:dyDescent="0.25"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</row>
    <row r="23" spans="1:103" s="21" customFormat="1" x14ac:dyDescent="0.25"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</row>
    <row r="24" spans="1:103" s="21" customFormat="1" x14ac:dyDescent="0.25"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</row>
    <row r="25" spans="1:103" s="21" customFormat="1" x14ac:dyDescent="0.25"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</row>
    <row r="26" spans="1:103" s="21" customFormat="1" x14ac:dyDescent="0.25"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</row>
    <row r="27" spans="1:103" s="21" customFormat="1" x14ac:dyDescent="0.25"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</row>
    <row r="28" spans="1:103" s="21" customFormat="1" x14ac:dyDescent="0.25"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</row>
    <row r="29" spans="1:103" s="21" customFormat="1" x14ac:dyDescent="0.25"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</row>
    <row r="30" spans="1:103" s="21" customFormat="1" x14ac:dyDescent="0.25"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</row>
    <row r="31" spans="1:103" s="21" customFormat="1" x14ac:dyDescent="0.25"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</row>
    <row r="32" spans="1:103" s="21" customFormat="1" x14ac:dyDescent="0.25"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</row>
    <row r="33" spans="54:103" s="21" customFormat="1" x14ac:dyDescent="0.25"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</row>
    <row r="34" spans="54:103" s="21" customFormat="1" x14ac:dyDescent="0.25"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</row>
    <row r="35" spans="54:103" s="21" customFormat="1" x14ac:dyDescent="0.25"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</row>
    <row r="36" spans="54:103" s="21" customFormat="1" x14ac:dyDescent="0.25"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</row>
    <row r="37" spans="54:103" s="21" customFormat="1" x14ac:dyDescent="0.25"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</row>
    <row r="38" spans="54:103" s="21" customFormat="1" x14ac:dyDescent="0.25"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</row>
    <row r="39" spans="54:103" s="21" customFormat="1" x14ac:dyDescent="0.25"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</row>
    <row r="40" spans="54:103" s="21" customFormat="1" x14ac:dyDescent="0.25"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</row>
    <row r="41" spans="54:103" s="21" customFormat="1" x14ac:dyDescent="0.25"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</row>
    <row r="42" spans="54:103" s="21" customFormat="1" x14ac:dyDescent="0.25"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</row>
    <row r="43" spans="54:103" s="21" customFormat="1" x14ac:dyDescent="0.25"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</row>
    <row r="44" spans="54:103" s="21" customFormat="1" x14ac:dyDescent="0.25"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</row>
    <row r="45" spans="54:103" s="21" customFormat="1" x14ac:dyDescent="0.25"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</row>
    <row r="46" spans="54:103" s="21" customFormat="1" x14ac:dyDescent="0.25"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</row>
    <row r="47" spans="54:103" s="21" customFormat="1" x14ac:dyDescent="0.25"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</row>
    <row r="48" spans="54:103" s="21" customFormat="1" x14ac:dyDescent="0.25"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</row>
    <row r="49" spans="54:103" s="21" customFormat="1" x14ac:dyDescent="0.25"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</row>
    <row r="50" spans="54:103" s="21" customFormat="1" x14ac:dyDescent="0.25"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</row>
    <row r="51" spans="54:103" s="21" customFormat="1" x14ac:dyDescent="0.25"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</row>
    <row r="52" spans="54:103" s="21" customFormat="1" x14ac:dyDescent="0.25"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</row>
    <row r="53" spans="54:103" s="21" customFormat="1" x14ac:dyDescent="0.25"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</row>
    <row r="54" spans="54:103" s="21" customFormat="1" x14ac:dyDescent="0.25"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</row>
    <row r="55" spans="54:103" s="21" customFormat="1" x14ac:dyDescent="0.25"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</row>
    <row r="56" spans="54:103" s="21" customFormat="1" x14ac:dyDescent="0.25"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</row>
    <row r="57" spans="54:103" s="21" customFormat="1" x14ac:dyDescent="0.25"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</row>
    <row r="58" spans="54:103" s="21" customFormat="1" x14ac:dyDescent="0.25"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</row>
    <row r="59" spans="54:103" s="21" customFormat="1" x14ac:dyDescent="0.25"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</row>
    <row r="60" spans="54:103" s="21" customFormat="1" x14ac:dyDescent="0.25"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</row>
    <row r="61" spans="54:103" s="21" customFormat="1" x14ac:dyDescent="0.25"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</row>
    <row r="62" spans="54:103" s="21" customFormat="1" x14ac:dyDescent="0.25"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</row>
    <row r="63" spans="54:103" s="21" customFormat="1" x14ac:dyDescent="0.25"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</row>
    <row r="64" spans="54:103" s="21" customFormat="1" x14ac:dyDescent="0.25"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</row>
    <row r="65" spans="54:103" s="21" customFormat="1" x14ac:dyDescent="0.25"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</row>
    <row r="66" spans="54:103" s="21" customFormat="1" x14ac:dyDescent="0.25"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</row>
    <row r="67" spans="54:103" s="21" customFormat="1" x14ac:dyDescent="0.25"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</row>
    <row r="68" spans="54:103" s="21" customFormat="1" x14ac:dyDescent="0.25"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</row>
    <row r="69" spans="54:103" s="21" customFormat="1" x14ac:dyDescent="0.25"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</row>
    <row r="70" spans="54:103" s="21" customFormat="1" x14ac:dyDescent="0.25"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</row>
    <row r="71" spans="54:103" s="21" customFormat="1" x14ac:dyDescent="0.25"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</row>
    <row r="72" spans="54:103" s="21" customFormat="1" x14ac:dyDescent="0.25"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</row>
    <row r="73" spans="54:103" s="21" customFormat="1" x14ac:dyDescent="0.25"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</row>
    <row r="74" spans="54:103" s="21" customFormat="1" x14ac:dyDescent="0.25"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</row>
    <row r="75" spans="54:103" s="21" customFormat="1" x14ac:dyDescent="0.25"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</row>
    <row r="76" spans="54:103" s="21" customFormat="1" x14ac:dyDescent="0.25"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</row>
    <row r="77" spans="54:103" s="21" customFormat="1" x14ac:dyDescent="0.25"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</row>
    <row r="78" spans="54:103" s="21" customFormat="1" x14ac:dyDescent="0.25"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</row>
    <row r="79" spans="54:103" s="21" customFormat="1" x14ac:dyDescent="0.25"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</row>
    <row r="80" spans="54:103" s="21" customFormat="1" x14ac:dyDescent="0.25"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</row>
    <row r="81" spans="54:103" s="21" customFormat="1" x14ac:dyDescent="0.25"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</row>
    <row r="82" spans="54:103" s="21" customFormat="1" x14ac:dyDescent="0.25"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</row>
    <row r="83" spans="54:103" s="21" customFormat="1" x14ac:dyDescent="0.25"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</row>
    <row r="84" spans="54:103" s="21" customFormat="1" x14ac:dyDescent="0.25"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</row>
    <row r="85" spans="54:103" s="21" customFormat="1" x14ac:dyDescent="0.25"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</row>
    <row r="86" spans="54:103" s="21" customFormat="1" x14ac:dyDescent="0.25"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</row>
    <row r="87" spans="54:103" s="21" customFormat="1" x14ac:dyDescent="0.25"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</row>
    <row r="88" spans="54:103" s="21" customFormat="1" x14ac:dyDescent="0.25"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</row>
    <row r="89" spans="54:103" s="21" customFormat="1" x14ac:dyDescent="0.25"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</row>
    <row r="90" spans="54:103" s="21" customFormat="1" x14ac:dyDescent="0.25"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</row>
    <row r="91" spans="54:103" s="21" customFormat="1" x14ac:dyDescent="0.25"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</row>
    <row r="92" spans="54:103" s="21" customFormat="1" x14ac:dyDescent="0.25"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</row>
    <row r="93" spans="54:103" s="21" customFormat="1" x14ac:dyDescent="0.25"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</row>
    <row r="94" spans="54:103" s="21" customFormat="1" x14ac:dyDescent="0.25"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</row>
    <row r="95" spans="54:103" s="21" customFormat="1" x14ac:dyDescent="0.25"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</row>
    <row r="96" spans="54:103" s="21" customFormat="1" x14ac:dyDescent="0.25"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</row>
    <row r="97" spans="54:103" s="21" customFormat="1" x14ac:dyDescent="0.25"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</row>
    <row r="98" spans="54:103" s="21" customFormat="1" x14ac:dyDescent="0.25"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</row>
    <row r="99" spans="54:103" s="21" customFormat="1" x14ac:dyDescent="0.25"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</row>
    <row r="100" spans="54:103" s="21" customFormat="1" x14ac:dyDescent="0.25"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</row>
    <row r="101" spans="54:103" s="21" customFormat="1" x14ac:dyDescent="0.25"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</row>
    <row r="102" spans="54:103" s="21" customFormat="1" x14ac:dyDescent="0.25"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</row>
    <row r="103" spans="54:103" s="21" customFormat="1" x14ac:dyDescent="0.25"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</row>
    <row r="104" spans="54:103" s="21" customFormat="1" x14ac:dyDescent="0.25"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</row>
    <row r="105" spans="54:103" s="21" customFormat="1" x14ac:dyDescent="0.25"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</row>
    <row r="106" spans="54:103" s="21" customFormat="1" x14ac:dyDescent="0.25"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</row>
    <row r="107" spans="54:103" s="21" customFormat="1" x14ac:dyDescent="0.25"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</row>
    <row r="108" spans="54:103" s="21" customFormat="1" x14ac:dyDescent="0.25"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</row>
    <row r="109" spans="54:103" s="21" customFormat="1" x14ac:dyDescent="0.25"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</row>
    <row r="110" spans="54:103" s="21" customFormat="1" x14ac:dyDescent="0.25"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</row>
    <row r="111" spans="54:103" s="21" customFormat="1" x14ac:dyDescent="0.25"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</row>
    <row r="112" spans="54:103" s="21" customFormat="1" x14ac:dyDescent="0.25"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</row>
    <row r="113" spans="54:103" s="21" customFormat="1" x14ac:dyDescent="0.25"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</row>
    <row r="114" spans="54:103" s="21" customFormat="1" x14ac:dyDescent="0.25"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</row>
    <row r="115" spans="54:103" s="21" customFormat="1" x14ac:dyDescent="0.25"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</row>
    <row r="116" spans="54:103" s="21" customFormat="1" x14ac:dyDescent="0.25"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</row>
    <row r="117" spans="54:103" s="21" customFormat="1" x14ac:dyDescent="0.25"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</row>
    <row r="118" spans="54:103" s="21" customFormat="1" x14ac:dyDescent="0.25"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</row>
    <row r="119" spans="54:103" s="21" customFormat="1" x14ac:dyDescent="0.25"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</row>
    <row r="120" spans="54:103" s="21" customFormat="1" x14ac:dyDescent="0.25"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</row>
    <row r="121" spans="54:103" s="21" customFormat="1" x14ac:dyDescent="0.25"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</row>
    <row r="122" spans="54:103" s="21" customFormat="1" x14ac:dyDescent="0.25"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</row>
    <row r="123" spans="54:103" s="21" customFormat="1" x14ac:dyDescent="0.25"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</row>
    <row r="124" spans="54:103" s="21" customFormat="1" x14ac:dyDescent="0.25"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</row>
    <row r="125" spans="54:103" s="21" customFormat="1" x14ac:dyDescent="0.25"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</row>
    <row r="126" spans="54:103" s="21" customFormat="1" x14ac:dyDescent="0.25"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</row>
    <row r="127" spans="54:103" s="21" customFormat="1" x14ac:dyDescent="0.25"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</row>
    <row r="128" spans="54:103" s="21" customFormat="1" x14ac:dyDescent="0.25"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</row>
    <row r="129" spans="54:103" s="21" customFormat="1" x14ac:dyDescent="0.25"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</row>
    <row r="130" spans="54:103" s="21" customFormat="1" x14ac:dyDescent="0.25"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</row>
    <row r="131" spans="54:103" s="21" customFormat="1" x14ac:dyDescent="0.25"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</row>
    <row r="132" spans="54:103" s="21" customFormat="1" x14ac:dyDescent="0.25"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</row>
    <row r="133" spans="54:103" s="21" customFormat="1" x14ac:dyDescent="0.25"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</row>
    <row r="134" spans="54:103" s="21" customFormat="1" x14ac:dyDescent="0.25"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</row>
    <row r="135" spans="54:103" s="21" customFormat="1" x14ac:dyDescent="0.25"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</row>
    <row r="136" spans="54:103" s="21" customFormat="1" x14ac:dyDescent="0.25"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</row>
    <row r="137" spans="54:103" s="21" customFormat="1" x14ac:dyDescent="0.25"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</row>
    <row r="138" spans="54:103" s="21" customFormat="1" x14ac:dyDescent="0.25"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</row>
    <row r="139" spans="54:103" s="21" customFormat="1" x14ac:dyDescent="0.25"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</row>
    <row r="140" spans="54:103" s="21" customFormat="1" x14ac:dyDescent="0.25"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</row>
    <row r="141" spans="54:103" s="21" customFormat="1" x14ac:dyDescent="0.25"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</row>
    <row r="142" spans="54:103" s="21" customFormat="1" x14ac:dyDescent="0.25"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</row>
    <row r="143" spans="54:103" s="21" customFormat="1" x14ac:dyDescent="0.25"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</row>
    <row r="144" spans="54:103" s="21" customFormat="1" x14ac:dyDescent="0.25"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</row>
    <row r="145" spans="54:103" s="21" customFormat="1" x14ac:dyDescent="0.25"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</row>
    <row r="146" spans="54:103" s="21" customFormat="1" x14ac:dyDescent="0.25"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</row>
    <row r="147" spans="54:103" s="21" customFormat="1" x14ac:dyDescent="0.25"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</row>
    <row r="148" spans="54:103" s="21" customFormat="1" x14ac:dyDescent="0.25"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</row>
    <row r="149" spans="54:103" s="21" customFormat="1" x14ac:dyDescent="0.25"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</row>
    <row r="150" spans="54:103" s="21" customFormat="1" x14ac:dyDescent="0.25"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</row>
    <row r="151" spans="54:103" s="21" customFormat="1" x14ac:dyDescent="0.25"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</row>
    <row r="152" spans="54:103" s="21" customFormat="1" x14ac:dyDescent="0.25"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</row>
    <row r="153" spans="54:103" s="21" customFormat="1" x14ac:dyDescent="0.25"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</row>
    <row r="154" spans="54:103" s="21" customFormat="1" x14ac:dyDescent="0.25"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</row>
    <row r="155" spans="54:103" s="21" customFormat="1" x14ac:dyDescent="0.25"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</row>
    <row r="156" spans="54:103" s="21" customFormat="1" x14ac:dyDescent="0.25"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</row>
    <row r="157" spans="54:103" s="21" customFormat="1" x14ac:dyDescent="0.25"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</row>
    <row r="158" spans="54:103" s="21" customFormat="1" x14ac:dyDescent="0.25"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</row>
    <row r="159" spans="54:103" s="21" customFormat="1" x14ac:dyDescent="0.25"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</row>
    <row r="160" spans="54:103" s="21" customFormat="1" x14ac:dyDescent="0.25"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</row>
    <row r="161" spans="54:103" s="21" customFormat="1" x14ac:dyDescent="0.25"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</row>
    <row r="162" spans="54:103" s="21" customFormat="1" x14ac:dyDescent="0.25"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</row>
    <row r="163" spans="54:103" s="21" customFormat="1" x14ac:dyDescent="0.25"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</row>
    <row r="164" spans="54:103" s="21" customFormat="1" x14ac:dyDescent="0.25"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</row>
    <row r="165" spans="54:103" s="21" customFormat="1" x14ac:dyDescent="0.25"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</row>
    <row r="166" spans="54:103" s="21" customFormat="1" x14ac:dyDescent="0.25"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</row>
    <row r="167" spans="54:103" s="21" customFormat="1" x14ac:dyDescent="0.25"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</row>
    <row r="168" spans="54:103" s="21" customFormat="1" x14ac:dyDescent="0.25"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</row>
    <row r="169" spans="54:103" s="21" customFormat="1" x14ac:dyDescent="0.25"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</row>
    <row r="170" spans="54:103" s="21" customFormat="1" x14ac:dyDescent="0.25"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</row>
    <row r="171" spans="54:103" s="21" customFormat="1" x14ac:dyDescent="0.25"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</row>
    <row r="172" spans="54:103" s="21" customFormat="1" x14ac:dyDescent="0.25"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</row>
    <row r="173" spans="54:103" s="21" customFormat="1" x14ac:dyDescent="0.25"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</row>
    <row r="174" spans="54:103" s="21" customFormat="1" x14ac:dyDescent="0.25"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</row>
    <row r="175" spans="54:103" s="21" customFormat="1" x14ac:dyDescent="0.25"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</row>
    <row r="176" spans="54:103" s="21" customFormat="1" x14ac:dyDescent="0.25"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</row>
    <row r="177" spans="54:103" s="21" customFormat="1" x14ac:dyDescent="0.25"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</row>
    <row r="178" spans="54:103" s="21" customFormat="1" x14ac:dyDescent="0.25"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</row>
    <row r="179" spans="54:103" s="21" customFormat="1" x14ac:dyDescent="0.25"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</row>
    <row r="180" spans="54:103" s="21" customFormat="1" x14ac:dyDescent="0.25"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</row>
    <row r="181" spans="54:103" s="21" customFormat="1" x14ac:dyDescent="0.25"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</row>
    <row r="182" spans="54:103" s="21" customFormat="1" x14ac:dyDescent="0.25"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</row>
    <row r="183" spans="54:103" s="21" customFormat="1" x14ac:dyDescent="0.25"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</row>
    <row r="184" spans="54:103" s="21" customFormat="1" x14ac:dyDescent="0.25"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</row>
    <row r="185" spans="54:103" s="21" customFormat="1" x14ac:dyDescent="0.25"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</row>
    <row r="186" spans="54:103" s="21" customFormat="1" x14ac:dyDescent="0.25"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</row>
    <row r="187" spans="54:103" s="21" customFormat="1" x14ac:dyDescent="0.25"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</row>
    <row r="188" spans="54:103" s="21" customFormat="1" x14ac:dyDescent="0.25"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</row>
    <row r="189" spans="54:103" s="21" customFormat="1" x14ac:dyDescent="0.25"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</row>
    <row r="190" spans="54:103" s="21" customFormat="1" x14ac:dyDescent="0.25"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</row>
    <row r="191" spans="54:103" s="21" customFormat="1" x14ac:dyDescent="0.25"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</row>
    <row r="192" spans="54:103" s="21" customFormat="1" x14ac:dyDescent="0.25"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</row>
    <row r="193" spans="54:103" s="21" customFormat="1" x14ac:dyDescent="0.25"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</row>
    <row r="194" spans="54:103" s="21" customFormat="1" x14ac:dyDescent="0.25"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</row>
    <row r="195" spans="54:103" s="21" customFormat="1" x14ac:dyDescent="0.25"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</row>
  </sheetData>
  <mergeCells count="19">
    <mergeCell ref="E3:E4"/>
    <mergeCell ref="K3:K4"/>
    <mergeCell ref="Q3:Q4"/>
    <mergeCell ref="W3:W4"/>
    <mergeCell ref="AC3:AC4"/>
    <mergeCell ref="A2:B2"/>
    <mergeCell ref="C2:H2"/>
    <mergeCell ref="I2:N2"/>
    <mergeCell ref="O2:T2"/>
    <mergeCell ref="AA1:BC1"/>
    <mergeCell ref="C1:Z1"/>
    <mergeCell ref="U2:Z2"/>
    <mergeCell ref="AA2:AF2"/>
    <mergeCell ref="BA2:BC2"/>
    <mergeCell ref="AW2:AZ2"/>
    <mergeCell ref="AG2:AJ2"/>
    <mergeCell ref="AK2:AN2"/>
    <mergeCell ref="AO2:AR2"/>
    <mergeCell ref="AS2:AV2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46" orientation="landscape" r:id="rId1"/>
  <headerFooter>
    <oddHeader>&amp;R&amp;"Times New Roman,обычный"&amp;12Приложение №1</oddHeader>
  </headerFooter>
  <colBreaks count="1" manualBreakCount="1">
    <brk id="26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КДЦ</vt:lpstr>
      <vt:lpstr>КДЦ!Заголовки_для_печати</vt:lpstr>
      <vt:lpstr>КДЦ!Область_печати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niyetzhanova_g</dc:creator>
  <cp:lastModifiedBy>Мубараков Асхат Куралысович</cp:lastModifiedBy>
  <cp:lastPrinted>2016-05-06T08:55:43Z</cp:lastPrinted>
  <dcterms:created xsi:type="dcterms:W3CDTF">2016-04-29T06:36:46Z</dcterms:created>
  <dcterms:modified xsi:type="dcterms:W3CDTF">2017-03-14T05:08:47Z</dcterms:modified>
</cp:coreProperties>
</file>